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9165" activeTab="0"/>
  </bookViews>
  <sheets>
    <sheet name="男子" sheetId="1" r:id="rId1"/>
    <sheet name="女子" sheetId="2" r:id="rId2"/>
    <sheet name="男子点数一覧" sheetId="3" r:id="rId3"/>
    <sheet name="女子点数一覧" sheetId="4" r:id="rId4"/>
  </sheets>
  <definedNames/>
  <calcPr fullCalcOnLoad="1"/>
</workbook>
</file>

<file path=xl/sharedStrings.xml><?xml version="1.0" encoding="utf-8"?>
<sst xmlns="http://schemas.openxmlformats.org/spreadsheetml/2006/main" count="64" uniqueCount="26">
  <si>
    <t>30m　集矢</t>
  </si>
  <si>
    <t>50m</t>
  </si>
  <si>
    <t>ｼﾝｸﾞﾙ合計</t>
  </si>
  <si>
    <t>30m</t>
  </si>
  <si>
    <t>70m</t>
  </si>
  <si>
    <t>50m　集矢</t>
  </si>
  <si>
    <t>70m　集矢</t>
  </si>
  <si>
    <t>60m　集矢</t>
  </si>
  <si>
    <t>90m</t>
  </si>
  <si>
    <t>70m</t>
  </si>
  <si>
    <t>60m</t>
  </si>
  <si>
    <t>50m</t>
  </si>
  <si>
    <t>30m</t>
  </si>
  <si>
    <t>各距離の集矢直径と点数（女子）</t>
  </si>
  <si>
    <t>70m</t>
  </si>
  <si>
    <t>各距離の集矢直径と点数（男子）</t>
  </si>
  <si>
    <t>90m　集矢</t>
  </si>
  <si>
    <t>男子</t>
  </si>
  <si>
    <t>70m</t>
  </si>
  <si>
    <t>60m</t>
  </si>
  <si>
    <t>50m</t>
  </si>
  <si>
    <t>30m</t>
  </si>
  <si>
    <t>ｼﾝｸﾞﾙ合計</t>
  </si>
  <si>
    <t>女子</t>
  </si>
  <si>
    <t>30m　集矢</t>
  </si>
  <si>
    <t>90m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</si>
</sst>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3" borderId="18" xfId="0" applyNumberFormat="1" applyFill="1" applyBorder="1" applyAlignment="1">
      <alignment vertical="center"/>
    </xf>
    <xf numFmtId="176" fontId="0" fillId="3" borderId="20" xfId="0" applyNumberFormat="1" applyFill="1" applyBorder="1" applyAlignment="1">
      <alignment vertical="center"/>
    </xf>
    <xf numFmtId="176" fontId="0" fillId="3" borderId="21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3" borderId="19" xfId="0" applyNumberFormat="1" applyFill="1" applyBorder="1" applyAlignment="1">
      <alignment vertical="center"/>
    </xf>
    <xf numFmtId="176" fontId="0" fillId="3" borderId="23" xfId="0" applyNumberFormat="1" applyFill="1" applyBorder="1" applyAlignment="1">
      <alignment vertical="center"/>
    </xf>
    <xf numFmtId="176" fontId="0" fillId="3" borderId="24" xfId="0" applyNumberForma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6384" width="10.625" style="1" customWidth="1"/>
  </cols>
  <sheetData>
    <row r="1" ht="19.5" customHeight="1">
      <c r="A1" s="45" t="s">
        <v>15</v>
      </c>
    </row>
    <row r="3" ht="19.5" customHeight="1" thickBot="1"/>
    <row r="4" spans="1:6" ht="19.5" customHeight="1">
      <c r="A4" s="5" t="s">
        <v>0</v>
      </c>
      <c r="B4" s="6" t="s">
        <v>8</v>
      </c>
      <c r="C4" s="2" t="s">
        <v>14</v>
      </c>
      <c r="D4" s="2" t="s">
        <v>1</v>
      </c>
      <c r="E4" s="3" t="s">
        <v>3</v>
      </c>
      <c r="F4" s="4" t="s">
        <v>2</v>
      </c>
    </row>
    <row r="5" spans="1:6" ht="19.5" customHeight="1" thickBot="1">
      <c r="A5" s="7">
        <v>16</v>
      </c>
      <c r="B5" s="8">
        <f>382-(24.5/8)*A5*(90/30)/(120/80)</f>
        <v>284</v>
      </c>
      <c r="C5" s="9">
        <f>382-(24.5/8)*A5*(70/30)/(120/80)</f>
        <v>305.77777777777777</v>
      </c>
      <c r="D5" s="9">
        <f>382-(24.5/8)*A5*(50/30)</f>
        <v>300.3333333333333</v>
      </c>
      <c r="E5" s="10">
        <f>382-(24.5/8)*A5</f>
        <v>333</v>
      </c>
      <c r="F5" s="11">
        <f>SUM(B5:E5)</f>
        <v>1223.111111111111</v>
      </c>
    </row>
    <row r="6" ht="19.5" customHeight="1" thickBot="1"/>
    <row r="7" spans="1:6" ht="19.5" customHeight="1">
      <c r="A7" s="5" t="s">
        <v>5</v>
      </c>
      <c r="B7" s="6" t="s">
        <v>8</v>
      </c>
      <c r="C7" s="2" t="s">
        <v>4</v>
      </c>
      <c r="D7" s="2" t="s">
        <v>1</v>
      </c>
      <c r="E7" s="3" t="s">
        <v>3</v>
      </c>
      <c r="F7" s="4" t="s">
        <v>2</v>
      </c>
    </row>
    <row r="8" spans="1:6" ht="19.5" customHeight="1" thickBot="1">
      <c r="A8" s="7">
        <v>16</v>
      </c>
      <c r="B8" s="8">
        <f>382-(24.5/8)*A8*(90/50)/(120/80)</f>
        <v>323.2</v>
      </c>
      <c r="C8" s="9">
        <f>382-(24.5/8)*A8*(70/50)/(120/80)</f>
        <v>336.26666666666665</v>
      </c>
      <c r="D8" s="9">
        <f>382-(24.5/8)*A8</f>
        <v>333</v>
      </c>
      <c r="E8" s="10">
        <f>382-(24.5/8)*A8*(30/50)</f>
        <v>352.6</v>
      </c>
      <c r="F8" s="11">
        <f>SUM(B8:E8)</f>
        <v>1345.0666666666666</v>
      </c>
    </row>
    <row r="9" ht="19.5" customHeight="1" thickBot="1"/>
    <row r="10" spans="1:6" ht="19.5" customHeight="1">
      <c r="A10" s="5" t="s">
        <v>6</v>
      </c>
      <c r="B10" s="6" t="s">
        <v>8</v>
      </c>
      <c r="C10" s="2" t="s">
        <v>4</v>
      </c>
      <c r="D10" s="2" t="s">
        <v>1</v>
      </c>
      <c r="E10" s="3" t="s">
        <v>3</v>
      </c>
      <c r="F10" s="4" t="s">
        <v>2</v>
      </c>
    </row>
    <row r="11" spans="1:6" ht="19.5" customHeight="1" thickBot="1">
      <c r="A11" s="7">
        <v>24</v>
      </c>
      <c r="B11" s="8">
        <f>382-(24.5/8)*A11*(90/70)/(120/80)</f>
        <v>319</v>
      </c>
      <c r="C11" s="9">
        <f>382-(24.5/8)*A11*(70/70)/(120/80)</f>
        <v>333</v>
      </c>
      <c r="D11" s="9">
        <f>382-(24.5/8)*A11*(50/70)</f>
        <v>329.5</v>
      </c>
      <c r="E11" s="10">
        <f>382-(24.5/8)*A11*(30/70)</f>
        <v>350.5</v>
      </c>
      <c r="F11" s="11">
        <f>SUM(B11:E11)</f>
        <v>1332</v>
      </c>
    </row>
    <row r="12" ht="19.5" customHeight="1" thickBot="1"/>
    <row r="13" spans="1:6" ht="19.5" customHeight="1">
      <c r="A13" s="5" t="s">
        <v>16</v>
      </c>
      <c r="B13" s="6" t="s">
        <v>8</v>
      </c>
      <c r="C13" s="2" t="s">
        <v>4</v>
      </c>
      <c r="D13" s="2" t="s">
        <v>1</v>
      </c>
      <c r="E13" s="3" t="s">
        <v>3</v>
      </c>
      <c r="F13" s="4" t="s">
        <v>2</v>
      </c>
    </row>
    <row r="14" spans="1:6" ht="19.5" customHeight="1" thickBot="1">
      <c r="A14" s="7">
        <v>24</v>
      </c>
      <c r="B14" s="8">
        <f>382-(24.5/8)*A14/(120/80)</f>
        <v>333</v>
      </c>
      <c r="C14" s="9">
        <f>382-(24.5/8)*A14*(70/90)/(120/80)</f>
        <v>343.8888888888889</v>
      </c>
      <c r="D14" s="9">
        <f>382-(24.5/8)*A14*(50/90)</f>
        <v>341.1666666666667</v>
      </c>
      <c r="E14" s="10">
        <f>382-(24.5/8)*A14*(30/90)</f>
        <v>357.5</v>
      </c>
      <c r="F14" s="11">
        <f>SUM(B14:E14)</f>
        <v>1375.5555555555557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9.5" customHeight="1"/>
  <cols>
    <col min="1" max="16384" width="10.625" style="1" customWidth="1"/>
  </cols>
  <sheetData>
    <row r="1" ht="19.5" customHeight="1">
      <c r="A1" s="45" t="s">
        <v>13</v>
      </c>
    </row>
    <row r="3" ht="19.5" customHeight="1" thickBot="1"/>
    <row r="4" spans="1:6" ht="19.5" customHeight="1">
      <c r="A4" s="5" t="s">
        <v>0</v>
      </c>
      <c r="B4" s="6" t="s">
        <v>9</v>
      </c>
      <c r="C4" s="2" t="s">
        <v>10</v>
      </c>
      <c r="D4" s="2" t="s">
        <v>11</v>
      </c>
      <c r="E4" s="3" t="s">
        <v>12</v>
      </c>
      <c r="F4" s="4" t="s">
        <v>2</v>
      </c>
    </row>
    <row r="5" spans="1:6" ht="19.5" customHeight="1" thickBot="1">
      <c r="A5" s="7">
        <v>16</v>
      </c>
      <c r="B5" s="8">
        <f>382-(24.5/8)*A5*(70/30)/(120/80)</f>
        <v>305.77777777777777</v>
      </c>
      <c r="C5" s="9">
        <f>382-(24.5/8)*A5*(60/30)/(120/80)</f>
        <v>316.6666666666667</v>
      </c>
      <c r="D5" s="9">
        <f>382-(24.5/8)*A5*(50/30)</f>
        <v>300.3333333333333</v>
      </c>
      <c r="E5" s="10">
        <f>382-(24.5/8)*A5</f>
        <v>333</v>
      </c>
      <c r="F5" s="11">
        <f>SUM(B5:E5)</f>
        <v>1255.7777777777778</v>
      </c>
    </row>
    <row r="6" ht="19.5" customHeight="1" thickBot="1"/>
    <row r="7" spans="1:6" ht="19.5" customHeight="1">
      <c r="A7" s="5" t="s">
        <v>5</v>
      </c>
      <c r="B7" s="6" t="s">
        <v>9</v>
      </c>
      <c r="C7" s="2" t="s">
        <v>10</v>
      </c>
      <c r="D7" s="2" t="s">
        <v>11</v>
      </c>
      <c r="E7" s="3" t="s">
        <v>12</v>
      </c>
      <c r="F7" s="4" t="s">
        <v>2</v>
      </c>
    </row>
    <row r="8" spans="1:6" ht="19.5" customHeight="1" thickBot="1">
      <c r="A8" s="7">
        <v>16</v>
      </c>
      <c r="B8" s="8">
        <f>382-(24.5/8)*A8*(70/50)/(120/80)</f>
        <v>336.26666666666665</v>
      </c>
      <c r="C8" s="9">
        <f>382-(24.5/8)*A8*(60/50)/(120/80)</f>
        <v>342.8</v>
      </c>
      <c r="D8" s="9">
        <f>382-(24.5/8)*A8</f>
        <v>333</v>
      </c>
      <c r="E8" s="10">
        <f>382-(24.5/8)*A8*(30/50)</f>
        <v>352.6</v>
      </c>
      <c r="F8" s="11">
        <f>SUM(B8:E8)</f>
        <v>1364.6666666666665</v>
      </c>
    </row>
    <row r="9" ht="19.5" customHeight="1" thickBot="1"/>
    <row r="10" spans="1:6" ht="19.5" customHeight="1">
      <c r="A10" s="5" t="s">
        <v>7</v>
      </c>
      <c r="B10" s="6" t="s">
        <v>9</v>
      </c>
      <c r="C10" s="2" t="s">
        <v>10</v>
      </c>
      <c r="D10" s="2" t="s">
        <v>11</v>
      </c>
      <c r="E10" s="3" t="s">
        <v>12</v>
      </c>
      <c r="F10" s="4" t="s">
        <v>2</v>
      </c>
    </row>
    <row r="11" spans="1:6" ht="19.5" customHeight="1" thickBot="1">
      <c r="A11" s="7">
        <v>24</v>
      </c>
      <c r="B11" s="8">
        <f>382-(24.5/8)*A11*(70/60)/(120/80)</f>
        <v>324.8333333333333</v>
      </c>
      <c r="C11" s="9">
        <f>382-(24.5/8)*A11/(120/80)</f>
        <v>333</v>
      </c>
      <c r="D11" s="9">
        <f>382-(24.5/8)*A11*(50/60)</f>
        <v>320.75</v>
      </c>
      <c r="E11" s="10">
        <f>382-(24.5/8)*A11*(30/60)</f>
        <v>345.25</v>
      </c>
      <c r="F11" s="11">
        <f>SUM(B11:E11)</f>
        <v>1323.8333333333333</v>
      </c>
    </row>
    <row r="12" ht="19.5" customHeight="1" thickBot="1"/>
    <row r="13" spans="1:6" ht="19.5" customHeight="1">
      <c r="A13" s="5" t="s">
        <v>6</v>
      </c>
      <c r="B13" s="6" t="s">
        <v>9</v>
      </c>
      <c r="C13" s="2" t="s">
        <v>10</v>
      </c>
      <c r="D13" s="2" t="s">
        <v>11</v>
      </c>
      <c r="E13" s="3" t="s">
        <v>12</v>
      </c>
      <c r="F13" s="4" t="s">
        <v>2</v>
      </c>
    </row>
    <row r="14" spans="1:6" ht="19.5" customHeight="1" thickBot="1">
      <c r="A14" s="7">
        <v>24</v>
      </c>
      <c r="B14" s="8">
        <f>382-(24.5/8)*A14/(120/80)</f>
        <v>333</v>
      </c>
      <c r="C14" s="9">
        <f>382-(24.5/8)*A14*(60/70)/(120/80)</f>
        <v>340</v>
      </c>
      <c r="D14" s="9">
        <f>382-(24.5/8)*A14*(50/70)</f>
        <v>329.5</v>
      </c>
      <c r="E14" s="10">
        <f>382-(24.5/8)*A14*(30/70)</f>
        <v>350.5</v>
      </c>
      <c r="F14" s="11">
        <f>SUM(B14:E14)</f>
        <v>1353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3.625" style="13" customWidth="1"/>
    <col min="2" max="2" width="13.625" style="14" customWidth="1"/>
    <col min="3" max="4" width="13.625" style="13" customWidth="1"/>
    <col min="5" max="5" width="13.625" style="15" customWidth="1"/>
    <col min="6" max="16384" width="13.625" style="13" customWidth="1"/>
  </cols>
  <sheetData>
    <row r="1" spans="1:6" s="12" customFormat="1" ht="15" customHeight="1">
      <c r="A1" s="46" t="s">
        <v>17</v>
      </c>
      <c r="B1" s="16"/>
      <c r="C1" s="16"/>
      <c r="D1" s="16"/>
      <c r="E1" s="16"/>
      <c r="F1" s="16"/>
    </row>
    <row r="2" spans="1:6" ht="15" customHeight="1" thickBot="1">
      <c r="A2" s="17" t="s">
        <v>24</v>
      </c>
      <c r="B2" s="18" t="s">
        <v>25</v>
      </c>
      <c r="C2" s="17" t="s">
        <v>18</v>
      </c>
      <c r="D2" s="17" t="s">
        <v>20</v>
      </c>
      <c r="E2" s="19" t="s">
        <v>21</v>
      </c>
      <c r="F2" s="17" t="s">
        <v>22</v>
      </c>
    </row>
    <row r="3" spans="1:6" s="26" customFormat="1" ht="15" customHeight="1" thickTop="1">
      <c r="A3" s="23">
        <v>6.5</v>
      </c>
      <c r="B3" s="24">
        <f>382-(24.5/8)*A3*(90/30)/(120/80)</f>
        <v>342.1875</v>
      </c>
      <c r="C3" s="23">
        <f>382-(24.5/8)*A3*(70/30)/(120/80)</f>
        <v>351.03472222222223</v>
      </c>
      <c r="D3" s="23">
        <f>382-(24.5/8)*A3*(50/30)</f>
        <v>348.8229166666667</v>
      </c>
      <c r="E3" s="25">
        <f>382-(24.5/8)*A3</f>
        <v>362.09375</v>
      </c>
      <c r="F3" s="23">
        <f>SUM(B3:E3)</f>
        <v>1404.138888888889</v>
      </c>
    </row>
    <row r="4" spans="1:6" s="21" customFormat="1" ht="15" customHeight="1">
      <c r="A4" s="39">
        <v>7</v>
      </c>
      <c r="B4" s="40">
        <f aca="true" t="shared" si="0" ref="B4:B51">382-(24.5/8)*A4*(90/30)/(120/80)</f>
        <v>339.125</v>
      </c>
      <c r="C4" s="39">
        <f>382-(24.5/8)*A4*(70/30)/(120/80)</f>
        <v>348.65277777777777</v>
      </c>
      <c r="D4" s="39">
        <f>382-(24.5/8)*A4*(50/30)</f>
        <v>346.2708333333333</v>
      </c>
      <c r="E4" s="41">
        <f>382-(24.5/8)*A4</f>
        <v>360.5625</v>
      </c>
      <c r="F4" s="39">
        <f>SUM(B4:E4)</f>
        <v>1394.611111111111</v>
      </c>
    </row>
    <row r="5" spans="1:6" s="21" customFormat="1" ht="15" customHeight="1">
      <c r="A5" s="39">
        <v>7.5</v>
      </c>
      <c r="B5" s="40">
        <f t="shared" si="0"/>
        <v>336.0625</v>
      </c>
      <c r="C5" s="39">
        <f>382-(24.5/8)*A5*(70/30)/(120/80)</f>
        <v>346.2708333333333</v>
      </c>
      <c r="D5" s="39">
        <f>382-(24.5/8)*A5*(50/30)</f>
        <v>343.71875</v>
      </c>
      <c r="E5" s="41">
        <f>382-(24.5/8)*A5</f>
        <v>359.03125</v>
      </c>
      <c r="F5" s="39">
        <f>SUM(B5:E5)</f>
        <v>1385.0833333333333</v>
      </c>
    </row>
    <row r="6" spans="1:6" s="21" customFormat="1" ht="15" customHeight="1">
      <c r="A6" s="39">
        <v>8</v>
      </c>
      <c r="B6" s="40">
        <f t="shared" si="0"/>
        <v>333</v>
      </c>
      <c r="C6" s="39">
        <f aca="true" t="shared" si="1" ref="C6:C51">382-(24.5/8)*A6*(70/30)/(120/80)</f>
        <v>343.8888888888889</v>
      </c>
      <c r="D6" s="39">
        <f aca="true" t="shared" si="2" ref="D6:D51">382-(24.5/8)*A6*(50/30)</f>
        <v>341.1666666666667</v>
      </c>
      <c r="E6" s="41">
        <f aca="true" t="shared" si="3" ref="E6:E51">382-(24.5/8)*A6</f>
        <v>357.5</v>
      </c>
      <c r="F6" s="39">
        <f aca="true" t="shared" si="4" ref="F6:F51">SUM(B6:E6)</f>
        <v>1375.5555555555557</v>
      </c>
    </row>
    <row r="7" spans="1:6" s="21" customFormat="1" ht="15" customHeight="1">
      <c r="A7" s="39">
        <v>8.5</v>
      </c>
      <c r="B7" s="40">
        <f t="shared" si="0"/>
        <v>329.9375</v>
      </c>
      <c r="C7" s="39">
        <f t="shared" si="1"/>
        <v>341.50694444444446</v>
      </c>
      <c r="D7" s="39">
        <f t="shared" si="2"/>
        <v>338.6145833333333</v>
      </c>
      <c r="E7" s="41">
        <f t="shared" si="3"/>
        <v>355.96875</v>
      </c>
      <c r="F7" s="39">
        <f t="shared" si="4"/>
        <v>1366.0277777777778</v>
      </c>
    </row>
    <row r="8" spans="1:6" s="21" customFormat="1" ht="15" customHeight="1">
      <c r="A8" s="29">
        <v>9</v>
      </c>
      <c r="B8" s="30">
        <f t="shared" si="0"/>
        <v>326.875</v>
      </c>
      <c r="C8" s="29">
        <f t="shared" si="1"/>
        <v>339.125</v>
      </c>
      <c r="D8" s="29">
        <f t="shared" si="2"/>
        <v>336.0625</v>
      </c>
      <c r="E8" s="31">
        <f t="shared" si="3"/>
        <v>354.4375</v>
      </c>
      <c r="F8" s="29">
        <f t="shared" si="4"/>
        <v>1356.5</v>
      </c>
    </row>
    <row r="9" spans="1:6" s="21" customFormat="1" ht="15" customHeight="1">
      <c r="A9" s="39">
        <v>9.5</v>
      </c>
      <c r="B9" s="40">
        <f t="shared" si="0"/>
        <v>323.8125</v>
      </c>
      <c r="C9" s="39">
        <f t="shared" si="1"/>
        <v>336.74305555555554</v>
      </c>
      <c r="D9" s="39">
        <f t="shared" si="2"/>
        <v>333.5104166666667</v>
      </c>
      <c r="E9" s="41">
        <f t="shared" si="3"/>
        <v>352.90625</v>
      </c>
      <c r="F9" s="39">
        <f t="shared" si="4"/>
        <v>1346.9722222222222</v>
      </c>
    </row>
    <row r="10" spans="1:6" s="21" customFormat="1" ht="15" customHeight="1">
      <c r="A10" s="39">
        <v>10</v>
      </c>
      <c r="B10" s="40">
        <f t="shared" si="0"/>
        <v>320.75</v>
      </c>
      <c r="C10" s="39">
        <f t="shared" si="1"/>
        <v>334.3611111111111</v>
      </c>
      <c r="D10" s="39">
        <f t="shared" si="2"/>
        <v>330.9583333333333</v>
      </c>
      <c r="E10" s="41">
        <f t="shared" si="3"/>
        <v>351.375</v>
      </c>
      <c r="F10" s="39">
        <f t="shared" si="4"/>
        <v>1337.4444444444443</v>
      </c>
    </row>
    <row r="11" spans="1:6" s="21" customFormat="1" ht="15" customHeight="1">
      <c r="A11" s="39">
        <v>10.5</v>
      </c>
      <c r="B11" s="40">
        <f t="shared" si="0"/>
        <v>317.6875</v>
      </c>
      <c r="C11" s="39">
        <f t="shared" si="1"/>
        <v>331.9791666666667</v>
      </c>
      <c r="D11" s="39">
        <f t="shared" si="2"/>
        <v>328.40625</v>
      </c>
      <c r="E11" s="41">
        <f t="shared" si="3"/>
        <v>349.84375</v>
      </c>
      <c r="F11" s="39">
        <f t="shared" si="4"/>
        <v>1327.9166666666667</v>
      </c>
    </row>
    <row r="12" spans="1:6" s="21" customFormat="1" ht="15" customHeight="1">
      <c r="A12" s="39">
        <v>11</v>
      </c>
      <c r="B12" s="40">
        <f t="shared" si="0"/>
        <v>314.625</v>
      </c>
      <c r="C12" s="39">
        <f t="shared" si="1"/>
        <v>329.59722222222223</v>
      </c>
      <c r="D12" s="39">
        <f t="shared" si="2"/>
        <v>325.8541666666667</v>
      </c>
      <c r="E12" s="41">
        <f t="shared" si="3"/>
        <v>348.3125</v>
      </c>
      <c r="F12" s="39">
        <f t="shared" si="4"/>
        <v>1318.388888888889</v>
      </c>
    </row>
    <row r="13" spans="1:6" s="21" customFormat="1" ht="15" customHeight="1">
      <c r="A13" s="29">
        <v>11.5</v>
      </c>
      <c r="B13" s="30">
        <f t="shared" si="0"/>
        <v>311.5625</v>
      </c>
      <c r="C13" s="29">
        <f t="shared" si="1"/>
        <v>327.21527777777777</v>
      </c>
      <c r="D13" s="29">
        <f t="shared" si="2"/>
        <v>323.3020833333333</v>
      </c>
      <c r="E13" s="31">
        <f t="shared" si="3"/>
        <v>346.78125</v>
      </c>
      <c r="F13" s="29">
        <f t="shared" si="4"/>
        <v>1308.861111111111</v>
      </c>
    </row>
    <row r="14" spans="1:6" s="21" customFormat="1" ht="15" customHeight="1">
      <c r="A14" s="39">
        <v>12</v>
      </c>
      <c r="B14" s="40">
        <f t="shared" si="0"/>
        <v>308.5</v>
      </c>
      <c r="C14" s="39">
        <f t="shared" si="1"/>
        <v>324.8333333333333</v>
      </c>
      <c r="D14" s="39">
        <f t="shared" si="2"/>
        <v>320.75</v>
      </c>
      <c r="E14" s="41">
        <f t="shared" si="3"/>
        <v>345.25</v>
      </c>
      <c r="F14" s="39">
        <f t="shared" si="4"/>
        <v>1299.3333333333333</v>
      </c>
    </row>
    <row r="15" spans="1:6" s="21" customFormat="1" ht="15" customHeight="1">
      <c r="A15" s="39">
        <v>12.5</v>
      </c>
      <c r="B15" s="40">
        <f t="shared" si="0"/>
        <v>305.4375</v>
      </c>
      <c r="C15" s="39">
        <f t="shared" si="1"/>
        <v>322.4513888888889</v>
      </c>
      <c r="D15" s="39">
        <f t="shared" si="2"/>
        <v>318.1979166666667</v>
      </c>
      <c r="E15" s="41">
        <f t="shared" si="3"/>
        <v>343.71875</v>
      </c>
      <c r="F15" s="39">
        <f t="shared" si="4"/>
        <v>1289.8055555555557</v>
      </c>
    </row>
    <row r="16" spans="1:6" s="21" customFormat="1" ht="15" customHeight="1">
      <c r="A16" s="39">
        <v>13</v>
      </c>
      <c r="B16" s="40">
        <f t="shared" si="0"/>
        <v>302.375</v>
      </c>
      <c r="C16" s="39">
        <f t="shared" si="1"/>
        <v>320.06944444444446</v>
      </c>
      <c r="D16" s="39">
        <f t="shared" si="2"/>
        <v>315.6458333333333</v>
      </c>
      <c r="E16" s="41">
        <f t="shared" si="3"/>
        <v>342.1875</v>
      </c>
      <c r="F16" s="39">
        <f t="shared" si="4"/>
        <v>1280.2777777777778</v>
      </c>
    </row>
    <row r="17" spans="1:6" s="21" customFormat="1" ht="15" customHeight="1">
      <c r="A17" s="39">
        <v>13.5</v>
      </c>
      <c r="B17" s="40">
        <f t="shared" si="0"/>
        <v>299.3125</v>
      </c>
      <c r="C17" s="39">
        <f t="shared" si="1"/>
        <v>317.6875</v>
      </c>
      <c r="D17" s="39">
        <f t="shared" si="2"/>
        <v>313.09375</v>
      </c>
      <c r="E17" s="41">
        <f t="shared" si="3"/>
        <v>340.65625</v>
      </c>
      <c r="F17" s="39">
        <f t="shared" si="4"/>
        <v>1270.75</v>
      </c>
    </row>
    <row r="18" spans="1:6" s="21" customFormat="1" ht="15" customHeight="1">
      <c r="A18" s="39">
        <v>14</v>
      </c>
      <c r="B18" s="40">
        <f t="shared" si="0"/>
        <v>296.25</v>
      </c>
      <c r="C18" s="39">
        <f t="shared" si="1"/>
        <v>315.30555555555554</v>
      </c>
      <c r="D18" s="39">
        <f t="shared" si="2"/>
        <v>310.54166666666663</v>
      </c>
      <c r="E18" s="41">
        <f t="shared" si="3"/>
        <v>339.125</v>
      </c>
      <c r="F18" s="39">
        <f t="shared" si="4"/>
        <v>1261.2222222222222</v>
      </c>
    </row>
    <row r="19" spans="1:6" s="21" customFormat="1" ht="15" customHeight="1">
      <c r="A19" s="29">
        <v>14.5</v>
      </c>
      <c r="B19" s="30">
        <f t="shared" si="0"/>
        <v>293.1875</v>
      </c>
      <c r="C19" s="29">
        <f t="shared" si="1"/>
        <v>312.9236111111111</v>
      </c>
      <c r="D19" s="29">
        <f t="shared" si="2"/>
        <v>307.9895833333333</v>
      </c>
      <c r="E19" s="31">
        <f t="shared" si="3"/>
        <v>337.59375</v>
      </c>
      <c r="F19" s="29">
        <f t="shared" si="4"/>
        <v>1251.6944444444443</v>
      </c>
    </row>
    <row r="20" spans="1:6" s="21" customFormat="1" ht="15" customHeight="1">
      <c r="A20" s="39">
        <v>15</v>
      </c>
      <c r="B20" s="40">
        <f t="shared" si="0"/>
        <v>290.125</v>
      </c>
      <c r="C20" s="39">
        <f t="shared" si="1"/>
        <v>310.5416666666667</v>
      </c>
      <c r="D20" s="39">
        <f t="shared" si="2"/>
        <v>305.4375</v>
      </c>
      <c r="E20" s="41">
        <f t="shared" si="3"/>
        <v>336.0625</v>
      </c>
      <c r="F20" s="39">
        <f t="shared" si="4"/>
        <v>1242.1666666666667</v>
      </c>
    </row>
    <row r="21" spans="1:6" s="21" customFormat="1" ht="15" customHeight="1">
      <c r="A21" s="39">
        <v>15.5</v>
      </c>
      <c r="B21" s="40">
        <f t="shared" si="0"/>
        <v>287.0625</v>
      </c>
      <c r="C21" s="39">
        <f t="shared" si="1"/>
        <v>308.15972222222223</v>
      </c>
      <c r="D21" s="39">
        <f t="shared" si="2"/>
        <v>302.88541666666663</v>
      </c>
      <c r="E21" s="41">
        <f t="shared" si="3"/>
        <v>334.53125</v>
      </c>
      <c r="F21" s="39">
        <f t="shared" si="4"/>
        <v>1232.6388888888887</v>
      </c>
    </row>
    <row r="22" spans="1:6" s="21" customFormat="1" ht="15" customHeight="1">
      <c r="A22" s="39">
        <v>16</v>
      </c>
      <c r="B22" s="40">
        <f t="shared" si="0"/>
        <v>284</v>
      </c>
      <c r="C22" s="39">
        <f t="shared" si="1"/>
        <v>305.77777777777777</v>
      </c>
      <c r="D22" s="39">
        <f t="shared" si="2"/>
        <v>300.3333333333333</v>
      </c>
      <c r="E22" s="41">
        <f t="shared" si="3"/>
        <v>333</v>
      </c>
      <c r="F22" s="39">
        <f t="shared" si="4"/>
        <v>1223.111111111111</v>
      </c>
    </row>
    <row r="23" spans="1:6" s="21" customFormat="1" ht="15" customHeight="1">
      <c r="A23" s="39">
        <v>16.5</v>
      </c>
      <c r="B23" s="40">
        <f t="shared" si="0"/>
        <v>280.9375</v>
      </c>
      <c r="C23" s="39">
        <f t="shared" si="1"/>
        <v>303.3958333333333</v>
      </c>
      <c r="D23" s="39">
        <f t="shared" si="2"/>
        <v>297.78125</v>
      </c>
      <c r="E23" s="41">
        <f t="shared" si="3"/>
        <v>331.46875</v>
      </c>
      <c r="F23" s="39">
        <f t="shared" si="4"/>
        <v>1213.5833333333333</v>
      </c>
    </row>
    <row r="24" spans="1:6" s="21" customFormat="1" ht="15" customHeight="1">
      <c r="A24" s="29">
        <v>17</v>
      </c>
      <c r="B24" s="30">
        <f t="shared" si="0"/>
        <v>277.875</v>
      </c>
      <c r="C24" s="29">
        <f t="shared" si="1"/>
        <v>301.0138888888889</v>
      </c>
      <c r="D24" s="29">
        <f t="shared" si="2"/>
        <v>295.22916666666663</v>
      </c>
      <c r="E24" s="31">
        <f t="shared" si="3"/>
        <v>329.9375</v>
      </c>
      <c r="F24" s="29">
        <f t="shared" si="4"/>
        <v>1204.0555555555557</v>
      </c>
    </row>
    <row r="25" spans="1:6" s="21" customFormat="1" ht="15" customHeight="1">
      <c r="A25" s="39">
        <v>17.5</v>
      </c>
      <c r="B25" s="40">
        <f t="shared" si="0"/>
        <v>274.8125</v>
      </c>
      <c r="C25" s="39">
        <f t="shared" si="1"/>
        <v>298.63194444444446</v>
      </c>
      <c r="D25" s="39">
        <f t="shared" si="2"/>
        <v>292.6770833333333</v>
      </c>
      <c r="E25" s="41">
        <f t="shared" si="3"/>
        <v>328.40625</v>
      </c>
      <c r="F25" s="39">
        <f t="shared" si="4"/>
        <v>1194.5277777777778</v>
      </c>
    </row>
    <row r="26" spans="1:6" s="21" customFormat="1" ht="15" customHeight="1">
      <c r="A26" s="39">
        <v>18</v>
      </c>
      <c r="B26" s="40">
        <f t="shared" si="0"/>
        <v>271.75</v>
      </c>
      <c r="C26" s="39">
        <f t="shared" si="1"/>
        <v>296.25</v>
      </c>
      <c r="D26" s="39">
        <f t="shared" si="2"/>
        <v>290.125</v>
      </c>
      <c r="E26" s="41">
        <f t="shared" si="3"/>
        <v>326.875</v>
      </c>
      <c r="F26" s="39">
        <f t="shared" si="4"/>
        <v>1185</v>
      </c>
    </row>
    <row r="27" spans="1:6" s="21" customFormat="1" ht="15" customHeight="1">
      <c r="A27" s="39">
        <v>18.5</v>
      </c>
      <c r="B27" s="40">
        <f t="shared" si="0"/>
        <v>268.6875</v>
      </c>
      <c r="C27" s="39">
        <f t="shared" si="1"/>
        <v>293.86805555555554</v>
      </c>
      <c r="D27" s="39">
        <f t="shared" si="2"/>
        <v>287.57291666666663</v>
      </c>
      <c r="E27" s="41">
        <f t="shared" si="3"/>
        <v>325.34375</v>
      </c>
      <c r="F27" s="39">
        <f t="shared" si="4"/>
        <v>1175.4722222222222</v>
      </c>
    </row>
    <row r="28" spans="1:6" s="21" customFormat="1" ht="15" customHeight="1">
      <c r="A28" s="39">
        <v>19</v>
      </c>
      <c r="B28" s="40">
        <f t="shared" si="0"/>
        <v>265.625</v>
      </c>
      <c r="C28" s="39">
        <f t="shared" si="1"/>
        <v>291.4861111111111</v>
      </c>
      <c r="D28" s="39">
        <f t="shared" si="2"/>
        <v>285.0208333333333</v>
      </c>
      <c r="E28" s="41">
        <f t="shared" si="3"/>
        <v>323.8125</v>
      </c>
      <c r="F28" s="39">
        <f t="shared" si="4"/>
        <v>1165.9444444444443</v>
      </c>
    </row>
    <row r="29" spans="1:6" s="21" customFormat="1" ht="15" customHeight="1">
      <c r="A29" s="29">
        <v>19.5</v>
      </c>
      <c r="B29" s="30">
        <f t="shared" si="0"/>
        <v>262.5625</v>
      </c>
      <c r="C29" s="29">
        <f t="shared" si="1"/>
        <v>289.1041666666667</v>
      </c>
      <c r="D29" s="29">
        <f t="shared" si="2"/>
        <v>282.46875</v>
      </c>
      <c r="E29" s="31">
        <f t="shared" si="3"/>
        <v>322.28125</v>
      </c>
      <c r="F29" s="29">
        <f t="shared" si="4"/>
        <v>1156.4166666666667</v>
      </c>
    </row>
    <row r="30" spans="1:6" s="21" customFormat="1" ht="15" customHeight="1">
      <c r="A30" s="39">
        <v>20</v>
      </c>
      <c r="B30" s="40">
        <f t="shared" si="0"/>
        <v>259.5</v>
      </c>
      <c r="C30" s="39">
        <f t="shared" si="1"/>
        <v>286.72222222222223</v>
      </c>
      <c r="D30" s="39">
        <f t="shared" si="2"/>
        <v>279.91666666666663</v>
      </c>
      <c r="E30" s="41">
        <f t="shared" si="3"/>
        <v>320.75</v>
      </c>
      <c r="F30" s="39">
        <f t="shared" si="4"/>
        <v>1146.8888888888887</v>
      </c>
    </row>
    <row r="31" spans="1:6" s="21" customFormat="1" ht="15" customHeight="1">
      <c r="A31" s="39">
        <v>20.5</v>
      </c>
      <c r="B31" s="40">
        <f t="shared" si="0"/>
        <v>256.4375</v>
      </c>
      <c r="C31" s="39">
        <f t="shared" si="1"/>
        <v>284.34027777777777</v>
      </c>
      <c r="D31" s="39">
        <f t="shared" si="2"/>
        <v>277.3645833333333</v>
      </c>
      <c r="E31" s="41">
        <f t="shared" si="3"/>
        <v>319.21875</v>
      </c>
      <c r="F31" s="39">
        <f t="shared" si="4"/>
        <v>1137.361111111111</v>
      </c>
    </row>
    <row r="32" spans="1:6" s="21" customFormat="1" ht="15" customHeight="1">
      <c r="A32" s="39">
        <v>21</v>
      </c>
      <c r="B32" s="40">
        <f t="shared" si="0"/>
        <v>253.375</v>
      </c>
      <c r="C32" s="39">
        <f t="shared" si="1"/>
        <v>281.9583333333333</v>
      </c>
      <c r="D32" s="39">
        <f t="shared" si="2"/>
        <v>274.8125</v>
      </c>
      <c r="E32" s="41">
        <f t="shared" si="3"/>
        <v>317.6875</v>
      </c>
      <c r="F32" s="39">
        <f t="shared" si="4"/>
        <v>1127.8333333333333</v>
      </c>
    </row>
    <row r="33" spans="1:6" s="21" customFormat="1" ht="15" customHeight="1">
      <c r="A33" s="39">
        <v>21.5</v>
      </c>
      <c r="B33" s="40">
        <f t="shared" si="0"/>
        <v>250.3125</v>
      </c>
      <c r="C33" s="39">
        <f t="shared" si="1"/>
        <v>279.57638888888886</v>
      </c>
      <c r="D33" s="39">
        <f t="shared" si="2"/>
        <v>272.26041666666663</v>
      </c>
      <c r="E33" s="41">
        <f t="shared" si="3"/>
        <v>316.15625</v>
      </c>
      <c r="F33" s="39">
        <f t="shared" si="4"/>
        <v>1118.3055555555557</v>
      </c>
    </row>
    <row r="34" spans="1:6" s="21" customFormat="1" ht="15" customHeight="1">
      <c r="A34" s="29">
        <v>22</v>
      </c>
      <c r="B34" s="30">
        <f t="shared" si="0"/>
        <v>247.25</v>
      </c>
      <c r="C34" s="29">
        <f t="shared" si="1"/>
        <v>277.19444444444446</v>
      </c>
      <c r="D34" s="29">
        <f t="shared" si="2"/>
        <v>269.7083333333333</v>
      </c>
      <c r="E34" s="31">
        <f t="shared" si="3"/>
        <v>314.625</v>
      </c>
      <c r="F34" s="29">
        <f t="shared" si="4"/>
        <v>1108.7777777777778</v>
      </c>
    </row>
    <row r="35" spans="1:6" s="21" customFormat="1" ht="15" customHeight="1">
      <c r="A35" s="39">
        <v>22.5</v>
      </c>
      <c r="B35" s="40">
        <f t="shared" si="0"/>
        <v>244.1875</v>
      </c>
      <c r="C35" s="39">
        <f t="shared" si="1"/>
        <v>274.8125</v>
      </c>
      <c r="D35" s="39">
        <f t="shared" si="2"/>
        <v>267.15625</v>
      </c>
      <c r="E35" s="41">
        <f t="shared" si="3"/>
        <v>313.09375</v>
      </c>
      <c r="F35" s="39">
        <f t="shared" si="4"/>
        <v>1099.25</v>
      </c>
    </row>
    <row r="36" spans="1:6" s="21" customFormat="1" ht="15" customHeight="1">
      <c r="A36" s="39">
        <v>23</v>
      </c>
      <c r="B36" s="40">
        <f t="shared" si="0"/>
        <v>241.125</v>
      </c>
      <c r="C36" s="39">
        <f t="shared" si="1"/>
        <v>272.43055555555554</v>
      </c>
      <c r="D36" s="39">
        <f t="shared" si="2"/>
        <v>264.60416666666663</v>
      </c>
      <c r="E36" s="41">
        <f t="shared" si="3"/>
        <v>311.5625</v>
      </c>
      <c r="F36" s="39">
        <f t="shared" si="4"/>
        <v>1089.7222222222222</v>
      </c>
    </row>
    <row r="37" spans="1:6" s="21" customFormat="1" ht="15" customHeight="1">
      <c r="A37" s="39">
        <v>23.5</v>
      </c>
      <c r="B37" s="40">
        <f t="shared" si="0"/>
        <v>238.0625</v>
      </c>
      <c r="C37" s="39">
        <f t="shared" si="1"/>
        <v>270.0486111111111</v>
      </c>
      <c r="D37" s="39">
        <f t="shared" si="2"/>
        <v>262.0520833333333</v>
      </c>
      <c r="E37" s="41">
        <f t="shared" si="3"/>
        <v>310.03125</v>
      </c>
      <c r="F37" s="39">
        <f t="shared" si="4"/>
        <v>1080.1944444444443</v>
      </c>
    </row>
    <row r="38" spans="1:6" s="21" customFormat="1" ht="15" customHeight="1">
      <c r="A38" s="39">
        <v>24</v>
      </c>
      <c r="B38" s="40">
        <f t="shared" si="0"/>
        <v>235</v>
      </c>
      <c r="C38" s="39">
        <f t="shared" si="1"/>
        <v>267.6666666666667</v>
      </c>
      <c r="D38" s="39">
        <f t="shared" si="2"/>
        <v>259.5</v>
      </c>
      <c r="E38" s="41">
        <f t="shared" si="3"/>
        <v>308.5</v>
      </c>
      <c r="F38" s="39">
        <f t="shared" si="4"/>
        <v>1070.6666666666667</v>
      </c>
    </row>
    <row r="39" spans="1:6" s="21" customFormat="1" ht="15" customHeight="1">
      <c r="A39" s="39">
        <v>24.5</v>
      </c>
      <c r="B39" s="40">
        <f t="shared" si="0"/>
        <v>231.9375</v>
      </c>
      <c r="C39" s="39">
        <f t="shared" si="1"/>
        <v>265.28472222222223</v>
      </c>
      <c r="D39" s="39">
        <f t="shared" si="2"/>
        <v>256.94791666666663</v>
      </c>
      <c r="E39" s="41">
        <f t="shared" si="3"/>
        <v>306.96875</v>
      </c>
      <c r="F39" s="39">
        <f t="shared" si="4"/>
        <v>1061.138888888889</v>
      </c>
    </row>
    <row r="40" spans="1:6" s="21" customFormat="1" ht="15" customHeight="1">
      <c r="A40" s="29">
        <v>25</v>
      </c>
      <c r="B40" s="30">
        <f t="shared" si="0"/>
        <v>228.875</v>
      </c>
      <c r="C40" s="29">
        <f t="shared" si="1"/>
        <v>262.90277777777777</v>
      </c>
      <c r="D40" s="29">
        <f t="shared" si="2"/>
        <v>254.39583333333331</v>
      </c>
      <c r="E40" s="31">
        <f t="shared" si="3"/>
        <v>305.4375</v>
      </c>
      <c r="F40" s="29">
        <f t="shared" si="4"/>
        <v>1051.611111111111</v>
      </c>
    </row>
    <row r="41" spans="1:6" s="21" customFormat="1" ht="15" customHeight="1">
      <c r="A41" s="39">
        <v>25.5</v>
      </c>
      <c r="B41" s="40">
        <f t="shared" si="0"/>
        <v>225.8125</v>
      </c>
      <c r="C41" s="39">
        <f t="shared" si="1"/>
        <v>260.5208333333333</v>
      </c>
      <c r="D41" s="39">
        <f t="shared" si="2"/>
        <v>251.84375</v>
      </c>
      <c r="E41" s="41">
        <f t="shared" si="3"/>
        <v>303.90625</v>
      </c>
      <c r="F41" s="39">
        <f t="shared" si="4"/>
        <v>1042.0833333333333</v>
      </c>
    </row>
    <row r="42" spans="1:6" s="21" customFormat="1" ht="15" customHeight="1">
      <c r="A42" s="39">
        <v>26</v>
      </c>
      <c r="B42" s="40">
        <f t="shared" si="0"/>
        <v>222.75</v>
      </c>
      <c r="C42" s="39">
        <f t="shared" si="1"/>
        <v>258.13888888888886</v>
      </c>
      <c r="D42" s="39">
        <f t="shared" si="2"/>
        <v>249.29166666666666</v>
      </c>
      <c r="E42" s="41">
        <f t="shared" si="3"/>
        <v>302.375</v>
      </c>
      <c r="F42" s="39">
        <f t="shared" si="4"/>
        <v>1032.5555555555557</v>
      </c>
    </row>
    <row r="43" spans="1:6" s="21" customFormat="1" ht="15" customHeight="1">
      <c r="A43" s="39">
        <v>26.5</v>
      </c>
      <c r="B43" s="40">
        <f t="shared" si="0"/>
        <v>219.6875</v>
      </c>
      <c r="C43" s="39">
        <f t="shared" si="1"/>
        <v>255.75694444444446</v>
      </c>
      <c r="D43" s="39">
        <f t="shared" si="2"/>
        <v>246.73958333333331</v>
      </c>
      <c r="E43" s="41">
        <f t="shared" si="3"/>
        <v>300.84375</v>
      </c>
      <c r="F43" s="39">
        <f t="shared" si="4"/>
        <v>1023.0277777777778</v>
      </c>
    </row>
    <row r="44" spans="1:6" s="21" customFormat="1" ht="15" customHeight="1">
      <c r="A44" s="39">
        <v>27</v>
      </c>
      <c r="B44" s="40">
        <f t="shared" si="0"/>
        <v>216.625</v>
      </c>
      <c r="C44" s="39">
        <f t="shared" si="1"/>
        <v>253.375</v>
      </c>
      <c r="D44" s="39">
        <f t="shared" si="2"/>
        <v>244.1875</v>
      </c>
      <c r="E44" s="41">
        <f t="shared" si="3"/>
        <v>299.3125</v>
      </c>
      <c r="F44" s="39">
        <f t="shared" si="4"/>
        <v>1013.5</v>
      </c>
    </row>
    <row r="45" spans="1:6" s="21" customFormat="1" ht="15" customHeight="1">
      <c r="A45" s="29">
        <v>27.5</v>
      </c>
      <c r="B45" s="30">
        <f t="shared" si="0"/>
        <v>213.5625</v>
      </c>
      <c r="C45" s="29">
        <f t="shared" si="1"/>
        <v>250.99305555555554</v>
      </c>
      <c r="D45" s="29">
        <f t="shared" si="2"/>
        <v>241.63541666666666</v>
      </c>
      <c r="E45" s="31">
        <f t="shared" si="3"/>
        <v>297.78125</v>
      </c>
      <c r="F45" s="29">
        <f t="shared" si="4"/>
        <v>1003.9722222222222</v>
      </c>
    </row>
    <row r="46" spans="1:6" s="21" customFormat="1" ht="15" customHeight="1">
      <c r="A46" s="39">
        <v>28</v>
      </c>
      <c r="B46" s="40">
        <f t="shared" si="0"/>
        <v>210.5</v>
      </c>
      <c r="C46" s="39">
        <f t="shared" si="1"/>
        <v>248.61111111111111</v>
      </c>
      <c r="D46" s="39">
        <f t="shared" si="2"/>
        <v>239.08333333333331</v>
      </c>
      <c r="E46" s="41">
        <f t="shared" si="3"/>
        <v>296.25</v>
      </c>
      <c r="F46" s="39">
        <f t="shared" si="4"/>
        <v>994.4444444444443</v>
      </c>
    </row>
    <row r="47" spans="1:6" s="21" customFormat="1" ht="15" customHeight="1">
      <c r="A47" s="39">
        <v>28.5</v>
      </c>
      <c r="B47" s="40">
        <f t="shared" si="0"/>
        <v>207.4375</v>
      </c>
      <c r="C47" s="39">
        <f t="shared" si="1"/>
        <v>246.22916666666666</v>
      </c>
      <c r="D47" s="39">
        <f t="shared" si="2"/>
        <v>236.53125</v>
      </c>
      <c r="E47" s="41">
        <f t="shared" si="3"/>
        <v>294.71875</v>
      </c>
      <c r="F47" s="39">
        <f t="shared" si="4"/>
        <v>984.9166666666666</v>
      </c>
    </row>
    <row r="48" spans="1:6" s="21" customFormat="1" ht="15" customHeight="1">
      <c r="A48" s="39">
        <v>29</v>
      </c>
      <c r="B48" s="40">
        <f t="shared" si="0"/>
        <v>204.375</v>
      </c>
      <c r="C48" s="39">
        <f t="shared" si="1"/>
        <v>243.8472222222222</v>
      </c>
      <c r="D48" s="39">
        <f t="shared" si="2"/>
        <v>233.97916666666666</v>
      </c>
      <c r="E48" s="41">
        <f t="shared" si="3"/>
        <v>293.1875</v>
      </c>
      <c r="F48" s="39">
        <f t="shared" si="4"/>
        <v>975.3888888888888</v>
      </c>
    </row>
    <row r="49" spans="1:6" s="21" customFormat="1" ht="15" customHeight="1">
      <c r="A49" s="39">
        <v>29.5</v>
      </c>
      <c r="B49" s="40">
        <f t="shared" si="0"/>
        <v>201.3125</v>
      </c>
      <c r="C49" s="39">
        <f t="shared" si="1"/>
        <v>241.46527777777777</v>
      </c>
      <c r="D49" s="39">
        <f t="shared" si="2"/>
        <v>231.42708333333331</v>
      </c>
      <c r="E49" s="41">
        <f t="shared" si="3"/>
        <v>291.65625</v>
      </c>
      <c r="F49" s="39">
        <f t="shared" si="4"/>
        <v>965.8611111111111</v>
      </c>
    </row>
    <row r="50" spans="1:6" s="21" customFormat="1" ht="15" customHeight="1">
      <c r="A50" s="39">
        <v>30</v>
      </c>
      <c r="B50" s="40">
        <f t="shared" si="0"/>
        <v>198.25</v>
      </c>
      <c r="C50" s="39">
        <f t="shared" si="1"/>
        <v>239.08333333333334</v>
      </c>
      <c r="D50" s="39">
        <f t="shared" si="2"/>
        <v>228.875</v>
      </c>
      <c r="E50" s="41">
        <f t="shared" si="3"/>
        <v>290.125</v>
      </c>
      <c r="F50" s="39">
        <f t="shared" si="4"/>
        <v>956.3333333333334</v>
      </c>
    </row>
    <row r="51" spans="1:6" s="21" customFormat="1" ht="15" customHeight="1">
      <c r="A51" s="39">
        <v>30.5</v>
      </c>
      <c r="B51" s="40">
        <f t="shared" si="0"/>
        <v>195.1875</v>
      </c>
      <c r="C51" s="39">
        <f t="shared" si="1"/>
        <v>236.70138888888889</v>
      </c>
      <c r="D51" s="39">
        <f t="shared" si="2"/>
        <v>226.32291666666666</v>
      </c>
      <c r="E51" s="41">
        <f t="shared" si="3"/>
        <v>288.59375</v>
      </c>
      <c r="F51" s="39">
        <f t="shared" si="4"/>
        <v>946.8055555555555</v>
      </c>
    </row>
    <row r="52" spans="2:5" s="21" customFormat="1" ht="15" customHeight="1">
      <c r="B52" s="27"/>
      <c r="E52" s="28"/>
    </row>
    <row r="53" spans="2:5" s="21" customFormat="1" ht="15" customHeight="1">
      <c r="B53" s="27"/>
      <c r="E53" s="28"/>
    </row>
    <row r="54" spans="2:5" s="21" customFormat="1" ht="15" customHeight="1">
      <c r="B54" s="27"/>
      <c r="E54" s="28"/>
    </row>
    <row r="55" spans="2:5" s="21" customFormat="1" ht="15" customHeight="1">
      <c r="B55" s="27"/>
      <c r="E55" s="28"/>
    </row>
    <row r="56" spans="2:5" s="21" customFormat="1" ht="15" customHeight="1">
      <c r="B56" s="27"/>
      <c r="E56" s="28"/>
    </row>
    <row r="57" spans="2:5" s="21" customFormat="1" ht="15" customHeight="1">
      <c r="B57" s="27"/>
      <c r="E57" s="28"/>
    </row>
    <row r="58" spans="2:5" s="21" customFormat="1" ht="15" customHeight="1">
      <c r="B58" s="27"/>
      <c r="E58" s="28"/>
    </row>
    <row r="59" spans="2:5" s="21" customFormat="1" ht="15" customHeight="1">
      <c r="B59" s="27"/>
      <c r="E59" s="28"/>
    </row>
    <row r="60" spans="2:5" s="21" customFormat="1" ht="15" customHeight="1">
      <c r="B60" s="27"/>
      <c r="E60" s="28"/>
    </row>
    <row r="61" spans="2:5" s="21" customFormat="1" ht="15" customHeight="1">
      <c r="B61" s="27"/>
      <c r="E61" s="28"/>
    </row>
    <row r="62" spans="2:5" s="21" customFormat="1" ht="15" customHeight="1">
      <c r="B62" s="27"/>
      <c r="E62" s="28"/>
    </row>
    <row r="63" spans="2:5" s="21" customFormat="1" ht="15" customHeight="1">
      <c r="B63" s="27"/>
      <c r="E63" s="28"/>
    </row>
    <row r="64" spans="2:5" s="21" customFormat="1" ht="15" customHeight="1">
      <c r="B64" s="27"/>
      <c r="E64" s="28"/>
    </row>
    <row r="65" spans="2:5" s="21" customFormat="1" ht="15" customHeight="1">
      <c r="B65" s="27"/>
      <c r="E65" s="28"/>
    </row>
    <row r="66" spans="2:5" s="21" customFormat="1" ht="15" customHeight="1">
      <c r="B66" s="27"/>
      <c r="E66" s="28"/>
    </row>
    <row r="67" spans="2:5" s="21" customFormat="1" ht="15" customHeight="1">
      <c r="B67" s="27"/>
      <c r="E67" s="28"/>
    </row>
    <row r="68" spans="2:5" s="21" customFormat="1" ht="15" customHeight="1">
      <c r="B68" s="27"/>
      <c r="E68" s="28"/>
    </row>
    <row r="69" spans="2:5" s="21" customFormat="1" ht="15" customHeight="1">
      <c r="B69" s="27"/>
      <c r="E69" s="28"/>
    </row>
    <row r="70" spans="2:5" s="21" customFormat="1" ht="15" customHeight="1">
      <c r="B70" s="27"/>
      <c r="E70" s="28"/>
    </row>
    <row r="71" spans="2:5" s="21" customFormat="1" ht="15" customHeight="1">
      <c r="B71" s="27"/>
      <c r="E71" s="28"/>
    </row>
    <row r="72" spans="2:5" s="21" customFormat="1" ht="15" customHeight="1">
      <c r="B72" s="27"/>
      <c r="E72" s="28"/>
    </row>
    <row r="73" spans="2:5" s="21" customFormat="1" ht="15" customHeight="1">
      <c r="B73" s="27"/>
      <c r="E73" s="28"/>
    </row>
    <row r="74" spans="2:5" s="21" customFormat="1" ht="15" customHeight="1">
      <c r="B74" s="27"/>
      <c r="E74" s="28"/>
    </row>
    <row r="75" spans="2:5" s="21" customFormat="1" ht="15" customHeight="1">
      <c r="B75" s="27"/>
      <c r="E75" s="28"/>
    </row>
    <row r="76" spans="2:5" s="21" customFormat="1" ht="15" customHeight="1">
      <c r="B76" s="27"/>
      <c r="E76" s="28"/>
    </row>
    <row r="77" spans="2:5" s="21" customFormat="1" ht="15" customHeight="1">
      <c r="B77" s="27"/>
      <c r="E77" s="28"/>
    </row>
    <row r="78" spans="2:5" s="21" customFormat="1" ht="15" customHeight="1">
      <c r="B78" s="27"/>
      <c r="E78" s="28"/>
    </row>
    <row r="79" spans="2:5" s="21" customFormat="1" ht="15" customHeight="1">
      <c r="B79" s="27"/>
      <c r="E79" s="28"/>
    </row>
    <row r="80" spans="2:5" s="21" customFormat="1" ht="15" customHeight="1">
      <c r="B80" s="27"/>
      <c r="E80" s="28"/>
    </row>
    <row r="81" spans="2:5" s="21" customFormat="1" ht="15" customHeight="1">
      <c r="B81" s="27"/>
      <c r="E81" s="28"/>
    </row>
    <row r="82" spans="2:5" s="21" customFormat="1" ht="15" customHeight="1">
      <c r="B82" s="27"/>
      <c r="E82" s="28"/>
    </row>
    <row r="83" spans="2:5" s="21" customFormat="1" ht="15" customHeight="1">
      <c r="B83" s="27"/>
      <c r="E83" s="28"/>
    </row>
    <row r="84" spans="2:5" s="21" customFormat="1" ht="15" customHeight="1">
      <c r="B84" s="27"/>
      <c r="E84" s="28"/>
    </row>
    <row r="85" spans="2:5" s="21" customFormat="1" ht="15" customHeight="1">
      <c r="B85" s="27"/>
      <c r="E85" s="28"/>
    </row>
    <row r="86" spans="2:5" s="21" customFormat="1" ht="15" customHeight="1">
      <c r="B86" s="27"/>
      <c r="E86" s="28"/>
    </row>
    <row r="87" spans="2:5" s="21" customFormat="1" ht="15" customHeight="1">
      <c r="B87" s="27"/>
      <c r="E87" s="28"/>
    </row>
    <row r="88" spans="2:5" s="21" customFormat="1" ht="15" customHeight="1">
      <c r="B88" s="27"/>
      <c r="E88" s="28"/>
    </row>
    <row r="89" spans="2:5" s="21" customFormat="1" ht="15" customHeight="1">
      <c r="B89" s="27"/>
      <c r="E89" s="28"/>
    </row>
    <row r="90" spans="2:5" s="21" customFormat="1" ht="15" customHeight="1">
      <c r="B90" s="27"/>
      <c r="E90" s="28"/>
    </row>
    <row r="91" spans="2:5" s="21" customFormat="1" ht="15" customHeight="1">
      <c r="B91" s="27"/>
      <c r="E91" s="28"/>
    </row>
    <row r="92" spans="2:5" s="21" customFormat="1" ht="15" customHeight="1">
      <c r="B92" s="27"/>
      <c r="E92" s="28"/>
    </row>
    <row r="93" spans="2:5" s="21" customFormat="1" ht="15" customHeight="1">
      <c r="B93" s="27"/>
      <c r="E93" s="28"/>
    </row>
    <row r="94" spans="2:5" s="21" customFormat="1" ht="15" customHeight="1">
      <c r="B94" s="27"/>
      <c r="E94" s="28"/>
    </row>
    <row r="95" spans="2:5" s="21" customFormat="1" ht="15" customHeight="1">
      <c r="B95" s="27"/>
      <c r="E95" s="28"/>
    </row>
    <row r="96" spans="2:5" s="21" customFormat="1" ht="15" customHeight="1">
      <c r="B96" s="27"/>
      <c r="E96" s="28"/>
    </row>
    <row r="97" spans="2:5" s="21" customFormat="1" ht="15" customHeight="1">
      <c r="B97" s="27"/>
      <c r="E97" s="28"/>
    </row>
    <row r="98" spans="2:5" s="21" customFormat="1" ht="15" customHeight="1">
      <c r="B98" s="27"/>
      <c r="E98" s="28"/>
    </row>
    <row r="99" spans="2:5" s="21" customFormat="1" ht="15" customHeight="1">
      <c r="B99" s="27"/>
      <c r="E99" s="28"/>
    </row>
    <row r="100" spans="2:5" s="21" customFormat="1" ht="15" customHeight="1">
      <c r="B100" s="27"/>
      <c r="E100" s="28"/>
    </row>
    <row r="101" spans="2:5" s="21" customFormat="1" ht="15" customHeight="1">
      <c r="B101" s="27"/>
      <c r="E101" s="28"/>
    </row>
    <row r="102" spans="2:5" s="21" customFormat="1" ht="15" customHeight="1">
      <c r="B102" s="27"/>
      <c r="E102" s="28"/>
    </row>
    <row r="103" spans="2:5" s="21" customFormat="1" ht="15" customHeight="1">
      <c r="B103" s="27"/>
      <c r="E103" s="28"/>
    </row>
    <row r="104" spans="2:5" s="21" customFormat="1" ht="15" customHeight="1">
      <c r="B104" s="27"/>
      <c r="E104" s="28"/>
    </row>
    <row r="105" spans="2:5" s="21" customFormat="1" ht="15" customHeight="1">
      <c r="B105" s="27"/>
      <c r="E105" s="28"/>
    </row>
    <row r="106" spans="2:5" s="21" customFormat="1" ht="15" customHeight="1">
      <c r="B106" s="27"/>
      <c r="E106" s="28"/>
    </row>
    <row r="107" spans="2:5" s="21" customFormat="1" ht="15" customHeight="1">
      <c r="B107" s="27"/>
      <c r="E107" s="28"/>
    </row>
    <row r="108" spans="2:5" s="21" customFormat="1" ht="15" customHeight="1">
      <c r="B108" s="27"/>
      <c r="E108" s="28"/>
    </row>
    <row r="109" spans="2:5" s="21" customFormat="1" ht="15" customHeight="1">
      <c r="B109" s="27"/>
      <c r="E109" s="28"/>
    </row>
    <row r="110" spans="2:5" s="21" customFormat="1" ht="15" customHeight="1">
      <c r="B110" s="27"/>
      <c r="E110" s="28"/>
    </row>
    <row r="111" spans="2:5" s="21" customFormat="1" ht="15" customHeight="1">
      <c r="B111" s="27"/>
      <c r="E111" s="28"/>
    </row>
    <row r="112" spans="2:5" s="21" customFormat="1" ht="15" customHeight="1">
      <c r="B112" s="27"/>
      <c r="E112" s="28"/>
    </row>
    <row r="113" spans="2:5" s="21" customFormat="1" ht="15" customHeight="1">
      <c r="B113" s="27"/>
      <c r="E113" s="28"/>
    </row>
    <row r="114" spans="2:5" s="21" customFormat="1" ht="15" customHeight="1">
      <c r="B114" s="27"/>
      <c r="E114" s="28"/>
    </row>
    <row r="115" spans="2:5" s="21" customFormat="1" ht="15" customHeight="1">
      <c r="B115" s="27"/>
      <c r="E115" s="28"/>
    </row>
    <row r="116" spans="2:5" s="21" customFormat="1" ht="15" customHeight="1">
      <c r="B116" s="27"/>
      <c r="E116" s="28"/>
    </row>
    <row r="117" spans="2:5" s="21" customFormat="1" ht="15" customHeight="1">
      <c r="B117" s="27"/>
      <c r="E117" s="28"/>
    </row>
    <row r="118" spans="2:5" s="21" customFormat="1" ht="15" customHeight="1">
      <c r="B118" s="27"/>
      <c r="E118" s="28"/>
    </row>
    <row r="119" spans="2:5" s="21" customFormat="1" ht="15" customHeight="1">
      <c r="B119" s="27"/>
      <c r="E119" s="28"/>
    </row>
    <row r="120" spans="2:5" s="21" customFormat="1" ht="15" customHeight="1">
      <c r="B120" s="27"/>
      <c r="E120" s="28"/>
    </row>
    <row r="121" spans="2:5" s="21" customFormat="1" ht="15" customHeight="1">
      <c r="B121" s="27"/>
      <c r="E121" s="28"/>
    </row>
    <row r="122" spans="2:5" s="21" customFormat="1" ht="15" customHeight="1">
      <c r="B122" s="27"/>
      <c r="E122" s="28"/>
    </row>
    <row r="123" spans="2:5" s="21" customFormat="1" ht="15" customHeight="1">
      <c r="B123" s="27"/>
      <c r="E123" s="28"/>
    </row>
    <row r="124" spans="2:5" s="21" customFormat="1" ht="15" customHeight="1">
      <c r="B124" s="27"/>
      <c r="E124" s="28"/>
    </row>
    <row r="125" spans="2:5" s="21" customFormat="1" ht="15" customHeight="1">
      <c r="B125" s="27"/>
      <c r="E125" s="28"/>
    </row>
    <row r="126" spans="2:5" s="21" customFormat="1" ht="15" customHeight="1">
      <c r="B126" s="27"/>
      <c r="E126" s="28"/>
    </row>
    <row r="127" spans="2:5" s="21" customFormat="1" ht="15" customHeight="1">
      <c r="B127" s="27"/>
      <c r="E127" s="28"/>
    </row>
    <row r="128" spans="2:5" s="21" customFormat="1" ht="15" customHeight="1">
      <c r="B128" s="27"/>
      <c r="E128" s="28"/>
    </row>
    <row r="129" spans="2:5" s="21" customFormat="1" ht="15" customHeight="1">
      <c r="B129" s="27"/>
      <c r="E129" s="28"/>
    </row>
    <row r="130" spans="2:5" s="21" customFormat="1" ht="15" customHeight="1">
      <c r="B130" s="27"/>
      <c r="E130" s="28"/>
    </row>
    <row r="131" spans="2:5" s="21" customFormat="1" ht="15" customHeight="1">
      <c r="B131" s="27"/>
      <c r="E131" s="28"/>
    </row>
    <row r="132" spans="2:5" s="21" customFormat="1" ht="15" customHeight="1">
      <c r="B132" s="27"/>
      <c r="E132" s="28"/>
    </row>
    <row r="133" spans="2:5" s="21" customFormat="1" ht="15" customHeight="1">
      <c r="B133" s="27"/>
      <c r="E133" s="28"/>
    </row>
    <row r="134" spans="2:5" s="21" customFormat="1" ht="15" customHeight="1">
      <c r="B134" s="27"/>
      <c r="E134" s="28"/>
    </row>
    <row r="135" spans="2:5" s="21" customFormat="1" ht="15" customHeight="1">
      <c r="B135" s="27"/>
      <c r="E135" s="28"/>
    </row>
    <row r="136" spans="2:5" s="21" customFormat="1" ht="15" customHeight="1">
      <c r="B136" s="27"/>
      <c r="E136" s="28"/>
    </row>
    <row r="137" spans="2:5" s="21" customFormat="1" ht="15" customHeight="1">
      <c r="B137" s="27"/>
      <c r="E137" s="28"/>
    </row>
    <row r="138" spans="2:5" s="21" customFormat="1" ht="15" customHeight="1">
      <c r="B138" s="27"/>
      <c r="E138" s="28"/>
    </row>
    <row r="139" spans="2:5" s="21" customFormat="1" ht="15" customHeight="1">
      <c r="B139" s="27"/>
      <c r="E139" s="28"/>
    </row>
    <row r="140" spans="2:5" s="21" customFormat="1" ht="15" customHeight="1">
      <c r="B140" s="27"/>
      <c r="E140" s="28"/>
    </row>
    <row r="141" spans="2:5" s="21" customFormat="1" ht="15" customHeight="1">
      <c r="B141" s="27"/>
      <c r="E141" s="28"/>
    </row>
    <row r="142" spans="2:5" s="21" customFormat="1" ht="15" customHeight="1">
      <c r="B142" s="27"/>
      <c r="E142" s="28"/>
    </row>
    <row r="143" spans="2:5" s="21" customFormat="1" ht="15" customHeight="1">
      <c r="B143" s="27"/>
      <c r="E143" s="28"/>
    </row>
    <row r="144" spans="2:5" s="21" customFormat="1" ht="15" customHeight="1">
      <c r="B144" s="27"/>
      <c r="E144" s="28"/>
    </row>
    <row r="145" spans="2:5" s="21" customFormat="1" ht="15" customHeight="1">
      <c r="B145" s="27"/>
      <c r="E145" s="28"/>
    </row>
    <row r="146" spans="2:5" s="21" customFormat="1" ht="15" customHeight="1">
      <c r="B146" s="27"/>
      <c r="E146" s="28"/>
    </row>
    <row r="147" spans="2:5" s="21" customFormat="1" ht="15" customHeight="1">
      <c r="B147" s="27"/>
      <c r="E147" s="28"/>
    </row>
    <row r="148" spans="2:5" s="21" customFormat="1" ht="15" customHeight="1">
      <c r="B148" s="27"/>
      <c r="E148" s="28"/>
    </row>
    <row r="149" spans="2:5" s="21" customFormat="1" ht="15" customHeight="1">
      <c r="B149" s="27"/>
      <c r="E149" s="28"/>
    </row>
    <row r="150" spans="2:5" s="21" customFormat="1" ht="15" customHeight="1">
      <c r="B150" s="27"/>
      <c r="E150" s="28"/>
    </row>
    <row r="151" spans="2:5" s="21" customFormat="1" ht="15" customHeight="1">
      <c r="B151" s="27"/>
      <c r="E151" s="28"/>
    </row>
    <row r="152" spans="2:5" s="21" customFormat="1" ht="15" customHeight="1">
      <c r="B152" s="27"/>
      <c r="E152" s="28"/>
    </row>
    <row r="153" spans="2:5" s="21" customFormat="1" ht="15" customHeight="1">
      <c r="B153" s="27"/>
      <c r="E153" s="28"/>
    </row>
    <row r="154" spans="2:5" s="21" customFormat="1" ht="15" customHeight="1">
      <c r="B154" s="27"/>
      <c r="E154" s="28"/>
    </row>
    <row r="155" spans="2:5" s="21" customFormat="1" ht="15" customHeight="1">
      <c r="B155" s="27"/>
      <c r="E155" s="28"/>
    </row>
    <row r="156" spans="2:5" s="21" customFormat="1" ht="15" customHeight="1">
      <c r="B156" s="27"/>
      <c r="E156" s="28"/>
    </row>
    <row r="157" spans="2:5" s="21" customFormat="1" ht="15" customHeight="1">
      <c r="B157" s="27"/>
      <c r="E157" s="28"/>
    </row>
    <row r="158" spans="2:5" s="21" customFormat="1" ht="15" customHeight="1">
      <c r="B158" s="27"/>
      <c r="E158" s="28"/>
    </row>
    <row r="159" spans="2:5" s="21" customFormat="1" ht="15" customHeight="1">
      <c r="B159" s="27"/>
      <c r="E159" s="28"/>
    </row>
    <row r="160" spans="2:5" s="21" customFormat="1" ht="15" customHeight="1">
      <c r="B160" s="27"/>
      <c r="E160" s="28"/>
    </row>
    <row r="161" spans="2:5" s="21" customFormat="1" ht="15" customHeight="1">
      <c r="B161" s="27"/>
      <c r="E161" s="28"/>
    </row>
    <row r="162" spans="2:5" s="21" customFormat="1" ht="15" customHeight="1">
      <c r="B162" s="27"/>
      <c r="E162" s="28"/>
    </row>
    <row r="163" spans="2:5" s="21" customFormat="1" ht="15" customHeight="1">
      <c r="B163" s="27"/>
      <c r="E163" s="28"/>
    </row>
    <row r="164" spans="2:5" s="21" customFormat="1" ht="15" customHeight="1">
      <c r="B164" s="27"/>
      <c r="E164" s="28"/>
    </row>
    <row r="165" spans="2:5" s="21" customFormat="1" ht="15" customHeight="1">
      <c r="B165" s="27"/>
      <c r="E165" s="28"/>
    </row>
    <row r="166" spans="2:5" s="21" customFormat="1" ht="15" customHeight="1">
      <c r="B166" s="27"/>
      <c r="E166" s="28"/>
    </row>
    <row r="167" spans="2:5" s="21" customFormat="1" ht="15" customHeight="1">
      <c r="B167" s="27"/>
      <c r="E167" s="28"/>
    </row>
    <row r="168" spans="2:5" s="21" customFormat="1" ht="15" customHeight="1">
      <c r="B168" s="27"/>
      <c r="E168" s="28"/>
    </row>
    <row r="169" spans="2:5" s="21" customFormat="1" ht="15" customHeight="1">
      <c r="B169" s="27"/>
      <c r="E169" s="28"/>
    </row>
    <row r="170" spans="2:5" s="21" customFormat="1" ht="15" customHeight="1">
      <c r="B170" s="27"/>
      <c r="E170" s="28"/>
    </row>
    <row r="171" spans="2:5" s="21" customFormat="1" ht="15" customHeight="1">
      <c r="B171" s="27"/>
      <c r="E171" s="28"/>
    </row>
    <row r="172" spans="2:5" s="21" customFormat="1" ht="15" customHeight="1">
      <c r="B172" s="27"/>
      <c r="E172" s="28"/>
    </row>
    <row r="173" spans="2:5" s="21" customFormat="1" ht="15" customHeight="1">
      <c r="B173" s="27"/>
      <c r="E173" s="28"/>
    </row>
    <row r="174" spans="2:5" s="21" customFormat="1" ht="15" customHeight="1">
      <c r="B174" s="27"/>
      <c r="E174" s="28"/>
    </row>
    <row r="175" spans="2:5" s="21" customFormat="1" ht="15" customHeight="1">
      <c r="B175" s="27"/>
      <c r="E175" s="28"/>
    </row>
    <row r="176" spans="2:5" s="21" customFormat="1" ht="15" customHeight="1">
      <c r="B176" s="27"/>
      <c r="E176" s="28"/>
    </row>
    <row r="177" spans="2:5" s="21" customFormat="1" ht="15" customHeight="1">
      <c r="B177" s="27"/>
      <c r="E177" s="28"/>
    </row>
    <row r="178" spans="2:5" s="21" customFormat="1" ht="15" customHeight="1">
      <c r="B178" s="27"/>
      <c r="E178" s="28"/>
    </row>
    <row r="179" spans="2:5" s="21" customFormat="1" ht="15" customHeight="1">
      <c r="B179" s="27"/>
      <c r="E179" s="28"/>
    </row>
    <row r="180" spans="2:5" s="21" customFormat="1" ht="15" customHeight="1">
      <c r="B180" s="27"/>
      <c r="E180" s="28"/>
    </row>
    <row r="181" spans="2:5" s="21" customFormat="1" ht="15" customHeight="1">
      <c r="B181" s="27"/>
      <c r="E181" s="28"/>
    </row>
    <row r="182" spans="2:5" s="21" customFormat="1" ht="15" customHeight="1">
      <c r="B182" s="27"/>
      <c r="E182" s="28"/>
    </row>
    <row r="183" spans="2:5" s="21" customFormat="1" ht="15" customHeight="1">
      <c r="B183" s="27"/>
      <c r="E183" s="28"/>
    </row>
    <row r="184" spans="2:5" s="21" customFormat="1" ht="15" customHeight="1">
      <c r="B184" s="27"/>
      <c r="E184" s="28"/>
    </row>
    <row r="185" spans="2:5" s="21" customFormat="1" ht="15" customHeight="1">
      <c r="B185" s="27"/>
      <c r="E185" s="28"/>
    </row>
    <row r="186" spans="2:5" s="21" customFormat="1" ht="15" customHeight="1">
      <c r="B186" s="27"/>
      <c r="E186" s="28"/>
    </row>
    <row r="187" spans="2:5" s="21" customFormat="1" ht="15" customHeight="1">
      <c r="B187" s="27"/>
      <c r="E187" s="28"/>
    </row>
    <row r="188" spans="2:5" s="21" customFormat="1" ht="15" customHeight="1">
      <c r="B188" s="27"/>
      <c r="E188" s="28"/>
    </row>
    <row r="189" spans="2:5" s="21" customFormat="1" ht="15" customHeight="1">
      <c r="B189" s="27"/>
      <c r="E189" s="28"/>
    </row>
    <row r="190" spans="2:5" s="21" customFormat="1" ht="15" customHeight="1">
      <c r="B190" s="27"/>
      <c r="E190" s="28"/>
    </row>
    <row r="191" spans="2:5" s="21" customFormat="1" ht="15" customHeight="1">
      <c r="B191" s="27"/>
      <c r="E191" s="28"/>
    </row>
    <row r="192" spans="2:5" s="21" customFormat="1" ht="15" customHeight="1">
      <c r="B192" s="27"/>
      <c r="E192" s="28"/>
    </row>
    <row r="193" spans="2:5" s="21" customFormat="1" ht="15" customHeight="1">
      <c r="B193" s="27"/>
      <c r="E193" s="28"/>
    </row>
    <row r="194" spans="2:5" s="21" customFormat="1" ht="15" customHeight="1">
      <c r="B194" s="27"/>
      <c r="E194" s="28"/>
    </row>
    <row r="195" spans="2:5" s="21" customFormat="1" ht="15" customHeight="1">
      <c r="B195" s="27"/>
      <c r="E195" s="28"/>
    </row>
    <row r="196" spans="2:5" s="21" customFormat="1" ht="15" customHeight="1">
      <c r="B196" s="27"/>
      <c r="E196" s="28"/>
    </row>
    <row r="197" spans="2:5" s="21" customFormat="1" ht="15" customHeight="1">
      <c r="B197" s="27"/>
      <c r="E197" s="28"/>
    </row>
    <row r="198" spans="2:5" s="21" customFormat="1" ht="15" customHeight="1">
      <c r="B198" s="27"/>
      <c r="E198" s="28"/>
    </row>
    <row r="199" spans="2:5" s="21" customFormat="1" ht="15" customHeight="1">
      <c r="B199" s="27"/>
      <c r="E199" s="28"/>
    </row>
    <row r="200" spans="2:5" s="21" customFormat="1" ht="15" customHeight="1">
      <c r="B200" s="27"/>
      <c r="E200" s="28"/>
    </row>
    <row r="201" spans="2:5" s="21" customFormat="1" ht="15" customHeight="1">
      <c r="B201" s="27"/>
      <c r="E201" s="28"/>
    </row>
    <row r="202" spans="2:5" s="21" customFormat="1" ht="15" customHeight="1">
      <c r="B202" s="27"/>
      <c r="E202" s="28"/>
    </row>
    <row r="203" spans="2:5" s="21" customFormat="1" ht="15" customHeight="1">
      <c r="B203" s="27"/>
      <c r="E203" s="28"/>
    </row>
    <row r="204" spans="2:5" s="21" customFormat="1" ht="15" customHeight="1">
      <c r="B204" s="27"/>
      <c r="E204" s="28"/>
    </row>
    <row r="205" spans="2:5" s="21" customFormat="1" ht="15" customHeight="1">
      <c r="B205" s="27"/>
      <c r="E205" s="28"/>
    </row>
    <row r="206" spans="2:5" s="21" customFormat="1" ht="15" customHeight="1">
      <c r="B206" s="27"/>
      <c r="E206" s="28"/>
    </row>
    <row r="207" spans="2:5" s="21" customFormat="1" ht="15" customHeight="1">
      <c r="B207" s="27"/>
      <c r="E207" s="28"/>
    </row>
    <row r="208" spans="2:5" s="21" customFormat="1" ht="15" customHeight="1">
      <c r="B208" s="27"/>
      <c r="E208" s="28"/>
    </row>
    <row r="209" spans="2:5" s="21" customFormat="1" ht="15" customHeight="1">
      <c r="B209" s="27"/>
      <c r="E209" s="28"/>
    </row>
    <row r="210" spans="2:5" s="21" customFormat="1" ht="15" customHeight="1">
      <c r="B210" s="27"/>
      <c r="E210" s="28"/>
    </row>
    <row r="211" spans="2:5" s="21" customFormat="1" ht="15" customHeight="1">
      <c r="B211" s="27"/>
      <c r="E211" s="28"/>
    </row>
    <row r="212" spans="2:5" s="21" customFormat="1" ht="15" customHeight="1">
      <c r="B212" s="27"/>
      <c r="E212" s="28"/>
    </row>
    <row r="213" spans="2:5" s="21" customFormat="1" ht="15" customHeight="1">
      <c r="B213" s="27"/>
      <c r="E213" s="28"/>
    </row>
    <row r="214" spans="2:5" s="21" customFormat="1" ht="15" customHeight="1">
      <c r="B214" s="27"/>
      <c r="E214" s="28"/>
    </row>
    <row r="215" spans="2:5" s="21" customFormat="1" ht="15" customHeight="1">
      <c r="B215" s="27"/>
      <c r="E215" s="28"/>
    </row>
    <row r="216" spans="2:5" s="21" customFormat="1" ht="15" customHeight="1">
      <c r="B216" s="27"/>
      <c r="E216" s="28"/>
    </row>
    <row r="217" spans="2:5" s="21" customFormat="1" ht="15" customHeight="1">
      <c r="B217" s="27"/>
      <c r="E217" s="28"/>
    </row>
    <row r="218" spans="2:5" s="21" customFormat="1" ht="15" customHeight="1">
      <c r="B218" s="27"/>
      <c r="E218" s="28"/>
    </row>
    <row r="219" spans="2:5" s="21" customFormat="1" ht="15" customHeight="1">
      <c r="B219" s="27"/>
      <c r="E219" s="28"/>
    </row>
    <row r="220" spans="2:5" s="21" customFormat="1" ht="15" customHeight="1">
      <c r="B220" s="27"/>
      <c r="E220" s="28"/>
    </row>
    <row r="221" spans="2:5" s="21" customFormat="1" ht="15" customHeight="1">
      <c r="B221" s="27"/>
      <c r="E221" s="28"/>
    </row>
    <row r="222" spans="2:5" s="21" customFormat="1" ht="15" customHeight="1">
      <c r="B222" s="27"/>
      <c r="E222" s="28"/>
    </row>
    <row r="223" spans="2:5" s="21" customFormat="1" ht="15" customHeight="1">
      <c r="B223" s="27"/>
      <c r="E223" s="28"/>
    </row>
    <row r="224" spans="2:5" s="21" customFormat="1" ht="15" customHeight="1">
      <c r="B224" s="27"/>
      <c r="E224" s="28"/>
    </row>
    <row r="225" spans="2:5" s="21" customFormat="1" ht="15" customHeight="1">
      <c r="B225" s="27"/>
      <c r="E225" s="28"/>
    </row>
    <row r="226" spans="2:5" s="21" customFormat="1" ht="15" customHeight="1">
      <c r="B226" s="27"/>
      <c r="E226" s="28"/>
    </row>
    <row r="227" spans="2:5" s="21" customFormat="1" ht="15" customHeight="1">
      <c r="B227" s="27"/>
      <c r="E227" s="28"/>
    </row>
    <row r="228" spans="2:5" s="21" customFormat="1" ht="15" customHeight="1">
      <c r="B228" s="27"/>
      <c r="E228" s="28"/>
    </row>
    <row r="229" spans="2:5" s="21" customFormat="1" ht="15" customHeight="1">
      <c r="B229" s="27"/>
      <c r="E229" s="28"/>
    </row>
    <row r="230" spans="2:5" s="21" customFormat="1" ht="15" customHeight="1">
      <c r="B230" s="27"/>
      <c r="E230" s="28"/>
    </row>
    <row r="231" spans="2:5" s="21" customFormat="1" ht="15" customHeight="1">
      <c r="B231" s="27"/>
      <c r="E231" s="28"/>
    </row>
    <row r="232" spans="2:5" s="21" customFormat="1" ht="15" customHeight="1">
      <c r="B232" s="27"/>
      <c r="E232" s="28"/>
    </row>
    <row r="233" spans="2:5" s="21" customFormat="1" ht="15" customHeight="1">
      <c r="B233" s="27"/>
      <c r="E233" s="28"/>
    </row>
    <row r="234" spans="2:5" s="21" customFormat="1" ht="15" customHeight="1">
      <c r="B234" s="27"/>
      <c r="E234" s="28"/>
    </row>
    <row r="235" spans="2:5" s="21" customFormat="1" ht="15" customHeight="1">
      <c r="B235" s="27"/>
      <c r="E235" s="28"/>
    </row>
    <row r="236" spans="2:5" s="21" customFormat="1" ht="15" customHeight="1">
      <c r="B236" s="27"/>
      <c r="E236" s="28"/>
    </row>
    <row r="237" spans="2:5" s="21" customFormat="1" ht="15" customHeight="1">
      <c r="B237" s="27"/>
      <c r="E237" s="28"/>
    </row>
    <row r="238" spans="2:5" s="21" customFormat="1" ht="15" customHeight="1">
      <c r="B238" s="27"/>
      <c r="E238" s="28"/>
    </row>
    <row r="239" spans="2:5" s="21" customFormat="1" ht="15" customHeight="1">
      <c r="B239" s="27"/>
      <c r="E239" s="28"/>
    </row>
    <row r="240" spans="2:5" s="21" customFormat="1" ht="15" customHeight="1">
      <c r="B240" s="27"/>
      <c r="E240" s="28"/>
    </row>
    <row r="241" spans="2:5" s="21" customFormat="1" ht="15" customHeight="1">
      <c r="B241" s="27"/>
      <c r="E241" s="28"/>
    </row>
    <row r="242" spans="2:5" s="21" customFormat="1" ht="15" customHeight="1">
      <c r="B242" s="27"/>
      <c r="E242" s="28"/>
    </row>
    <row r="243" spans="2:5" s="21" customFormat="1" ht="15" customHeight="1">
      <c r="B243" s="27"/>
      <c r="E243" s="28"/>
    </row>
    <row r="244" spans="2:5" s="21" customFormat="1" ht="15" customHeight="1">
      <c r="B244" s="27"/>
      <c r="E244" s="28"/>
    </row>
    <row r="245" spans="2:5" s="21" customFormat="1" ht="15" customHeight="1">
      <c r="B245" s="27"/>
      <c r="E245" s="28"/>
    </row>
    <row r="246" spans="2:5" s="21" customFormat="1" ht="15" customHeight="1">
      <c r="B246" s="27"/>
      <c r="E246" s="28"/>
    </row>
    <row r="247" spans="2:5" s="21" customFormat="1" ht="15" customHeight="1">
      <c r="B247" s="27"/>
      <c r="E247" s="28"/>
    </row>
    <row r="248" spans="2:5" s="21" customFormat="1" ht="15" customHeight="1">
      <c r="B248" s="27"/>
      <c r="E248" s="28"/>
    </row>
    <row r="249" spans="2:5" s="21" customFormat="1" ht="15" customHeight="1">
      <c r="B249" s="27"/>
      <c r="E249" s="28"/>
    </row>
    <row r="250" spans="2:5" s="21" customFormat="1" ht="15" customHeight="1">
      <c r="B250" s="27"/>
      <c r="E250" s="28"/>
    </row>
    <row r="251" spans="2:5" s="21" customFormat="1" ht="15" customHeight="1">
      <c r="B251" s="27"/>
      <c r="E251" s="28"/>
    </row>
    <row r="252" spans="2:5" s="21" customFormat="1" ht="15" customHeight="1">
      <c r="B252" s="27"/>
      <c r="E252" s="28"/>
    </row>
    <row r="253" spans="2:5" s="21" customFormat="1" ht="15" customHeight="1">
      <c r="B253" s="27"/>
      <c r="E253" s="28"/>
    </row>
    <row r="254" spans="2:5" s="21" customFormat="1" ht="15" customHeight="1">
      <c r="B254" s="27"/>
      <c r="E254" s="28"/>
    </row>
    <row r="255" spans="2:5" s="21" customFormat="1" ht="15" customHeight="1">
      <c r="B255" s="27"/>
      <c r="E255" s="28"/>
    </row>
    <row r="256" spans="2:5" s="21" customFormat="1" ht="15" customHeight="1">
      <c r="B256" s="27"/>
      <c r="E256" s="28"/>
    </row>
    <row r="257" spans="2:5" s="21" customFormat="1" ht="15" customHeight="1">
      <c r="B257" s="27"/>
      <c r="E257" s="28"/>
    </row>
    <row r="258" spans="2:5" s="21" customFormat="1" ht="15" customHeight="1">
      <c r="B258" s="27"/>
      <c r="E258" s="28"/>
    </row>
    <row r="259" spans="2:5" s="21" customFormat="1" ht="15" customHeight="1">
      <c r="B259" s="27"/>
      <c r="E259" s="28"/>
    </row>
    <row r="260" spans="2:5" s="21" customFormat="1" ht="15" customHeight="1">
      <c r="B260" s="27"/>
      <c r="E260" s="28"/>
    </row>
    <row r="261" spans="2:5" s="21" customFormat="1" ht="15" customHeight="1">
      <c r="B261" s="27"/>
      <c r="E261" s="28"/>
    </row>
    <row r="262" spans="2:5" s="21" customFormat="1" ht="15" customHeight="1">
      <c r="B262" s="27"/>
      <c r="E262" s="28"/>
    </row>
    <row r="263" spans="2:5" s="21" customFormat="1" ht="15" customHeight="1">
      <c r="B263" s="27"/>
      <c r="E263" s="28"/>
    </row>
    <row r="264" spans="2:5" s="21" customFormat="1" ht="15" customHeight="1">
      <c r="B264" s="27"/>
      <c r="E264" s="28"/>
    </row>
    <row r="265" spans="2:5" s="21" customFormat="1" ht="15" customHeight="1">
      <c r="B265" s="27"/>
      <c r="E265" s="28"/>
    </row>
    <row r="266" spans="2:5" s="21" customFormat="1" ht="15" customHeight="1">
      <c r="B266" s="27"/>
      <c r="E266" s="28"/>
    </row>
    <row r="267" spans="2:5" s="21" customFormat="1" ht="15" customHeight="1">
      <c r="B267" s="27"/>
      <c r="E267" s="28"/>
    </row>
    <row r="268" spans="2:5" s="21" customFormat="1" ht="15" customHeight="1">
      <c r="B268" s="27"/>
      <c r="E268" s="28"/>
    </row>
    <row r="269" spans="2:5" s="21" customFormat="1" ht="15" customHeight="1">
      <c r="B269" s="27"/>
      <c r="E269" s="28"/>
    </row>
    <row r="270" spans="2:5" s="21" customFormat="1" ht="15" customHeight="1">
      <c r="B270" s="27"/>
      <c r="E270" s="28"/>
    </row>
    <row r="271" spans="2:5" s="21" customFormat="1" ht="15" customHeight="1">
      <c r="B271" s="27"/>
      <c r="E271" s="28"/>
    </row>
    <row r="272" spans="2:5" s="21" customFormat="1" ht="15" customHeight="1">
      <c r="B272" s="27"/>
      <c r="E272" s="28"/>
    </row>
    <row r="273" spans="2:5" s="21" customFormat="1" ht="15" customHeight="1">
      <c r="B273" s="27"/>
      <c r="E273" s="28"/>
    </row>
    <row r="274" spans="2:5" s="21" customFormat="1" ht="15" customHeight="1">
      <c r="B274" s="27"/>
      <c r="E274" s="28"/>
    </row>
    <row r="275" spans="2:5" s="21" customFormat="1" ht="15" customHeight="1">
      <c r="B275" s="27"/>
      <c r="E275" s="28"/>
    </row>
    <row r="276" spans="2:5" s="21" customFormat="1" ht="15" customHeight="1">
      <c r="B276" s="27"/>
      <c r="E276" s="28"/>
    </row>
    <row r="277" spans="2:5" s="21" customFormat="1" ht="15" customHeight="1">
      <c r="B277" s="27"/>
      <c r="E277" s="28"/>
    </row>
    <row r="278" spans="2:5" s="21" customFormat="1" ht="15" customHeight="1">
      <c r="B278" s="27"/>
      <c r="E278" s="28"/>
    </row>
    <row r="279" spans="2:5" s="21" customFormat="1" ht="15" customHeight="1">
      <c r="B279" s="27"/>
      <c r="E279" s="28"/>
    </row>
    <row r="280" spans="2:5" s="21" customFormat="1" ht="15" customHeight="1">
      <c r="B280" s="27"/>
      <c r="E280" s="28"/>
    </row>
    <row r="281" spans="2:5" s="21" customFormat="1" ht="15" customHeight="1">
      <c r="B281" s="27"/>
      <c r="E281" s="28"/>
    </row>
    <row r="282" spans="2:5" s="21" customFormat="1" ht="15" customHeight="1">
      <c r="B282" s="27"/>
      <c r="E282" s="28"/>
    </row>
    <row r="283" spans="2:5" s="21" customFormat="1" ht="15" customHeight="1">
      <c r="B283" s="27"/>
      <c r="E283" s="28"/>
    </row>
    <row r="284" spans="2:5" s="21" customFormat="1" ht="15" customHeight="1">
      <c r="B284" s="27"/>
      <c r="E284" s="28"/>
    </row>
    <row r="285" spans="2:5" s="21" customFormat="1" ht="15" customHeight="1">
      <c r="B285" s="27"/>
      <c r="E285" s="28"/>
    </row>
    <row r="286" spans="2:5" s="21" customFormat="1" ht="15" customHeight="1">
      <c r="B286" s="27"/>
      <c r="E286" s="28"/>
    </row>
    <row r="287" spans="2:5" s="21" customFormat="1" ht="15" customHeight="1">
      <c r="B287" s="27"/>
      <c r="E287" s="28"/>
    </row>
    <row r="288" spans="2:5" s="21" customFormat="1" ht="15" customHeight="1">
      <c r="B288" s="27"/>
      <c r="E288" s="28"/>
    </row>
    <row r="289" spans="2:5" s="21" customFormat="1" ht="15" customHeight="1">
      <c r="B289" s="27"/>
      <c r="E289" s="28"/>
    </row>
    <row r="290" spans="2:5" s="21" customFormat="1" ht="15" customHeight="1">
      <c r="B290" s="27"/>
      <c r="E290" s="28"/>
    </row>
    <row r="291" spans="2:5" s="21" customFormat="1" ht="15" customHeight="1">
      <c r="B291" s="27"/>
      <c r="E291" s="28"/>
    </row>
    <row r="292" spans="2:5" s="21" customFormat="1" ht="15" customHeight="1">
      <c r="B292" s="27"/>
      <c r="E292" s="28"/>
    </row>
    <row r="293" spans="2:5" s="21" customFormat="1" ht="15" customHeight="1">
      <c r="B293" s="27"/>
      <c r="E293" s="28"/>
    </row>
    <row r="294" spans="2:5" s="21" customFormat="1" ht="15" customHeight="1">
      <c r="B294" s="27"/>
      <c r="E294" s="28"/>
    </row>
    <row r="295" spans="2:5" s="21" customFormat="1" ht="15" customHeight="1">
      <c r="B295" s="27"/>
      <c r="E295" s="28"/>
    </row>
    <row r="296" spans="2:5" s="21" customFormat="1" ht="15" customHeight="1">
      <c r="B296" s="27"/>
      <c r="E296" s="28"/>
    </row>
    <row r="297" spans="2:5" s="21" customFormat="1" ht="15" customHeight="1">
      <c r="B297" s="27"/>
      <c r="E297" s="28"/>
    </row>
    <row r="298" spans="2:5" s="21" customFormat="1" ht="15" customHeight="1">
      <c r="B298" s="27"/>
      <c r="E298" s="28"/>
    </row>
    <row r="299" spans="2:5" s="21" customFormat="1" ht="15" customHeight="1">
      <c r="B299" s="27"/>
      <c r="E299" s="28"/>
    </row>
    <row r="300" spans="2:5" s="21" customFormat="1" ht="15" customHeight="1">
      <c r="B300" s="27"/>
      <c r="E300" s="28"/>
    </row>
    <row r="301" spans="2:5" s="21" customFormat="1" ht="15" customHeight="1">
      <c r="B301" s="27"/>
      <c r="E301" s="28"/>
    </row>
    <row r="302" spans="2:5" s="21" customFormat="1" ht="15" customHeight="1">
      <c r="B302" s="27"/>
      <c r="E302" s="28"/>
    </row>
    <row r="303" spans="2:5" s="21" customFormat="1" ht="15" customHeight="1">
      <c r="B303" s="27"/>
      <c r="E303" s="28"/>
    </row>
    <row r="304" spans="2:5" s="21" customFormat="1" ht="15" customHeight="1">
      <c r="B304" s="27"/>
      <c r="E304" s="28"/>
    </row>
    <row r="305" spans="2:5" s="21" customFormat="1" ht="15" customHeight="1">
      <c r="B305" s="27"/>
      <c r="E305" s="28"/>
    </row>
    <row r="306" spans="2:5" s="21" customFormat="1" ht="15" customHeight="1">
      <c r="B306" s="27"/>
      <c r="E306" s="28"/>
    </row>
    <row r="307" spans="2:5" s="21" customFormat="1" ht="15" customHeight="1">
      <c r="B307" s="27"/>
      <c r="E307" s="28"/>
    </row>
    <row r="308" spans="2:5" s="21" customFormat="1" ht="15" customHeight="1">
      <c r="B308" s="27"/>
      <c r="E308" s="28"/>
    </row>
    <row r="309" spans="2:5" s="21" customFormat="1" ht="15" customHeight="1">
      <c r="B309" s="27"/>
      <c r="E309" s="28"/>
    </row>
    <row r="310" spans="2:5" s="21" customFormat="1" ht="15" customHeight="1">
      <c r="B310" s="27"/>
      <c r="E310" s="28"/>
    </row>
    <row r="311" spans="2:5" s="21" customFormat="1" ht="15" customHeight="1">
      <c r="B311" s="27"/>
      <c r="E311" s="28"/>
    </row>
    <row r="312" spans="2:5" s="21" customFormat="1" ht="15" customHeight="1">
      <c r="B312" s="27"/>
      <c r="E312" s="28"/>
    </row>
    <row r="313" spans="2:5" s="21" customFormat="1" ht="15" customHeight="1">
      <c r="B313" s="27"/>
      <c r="E313" s="28"/>
    </row>
    <row r="314" spans="2:5" s="21" customFormat="1" ht="15" customHeight="1">
      <c r="B314" s="27"/>
      <c r="E314" s="28"/>
    </row>
    <row r="315" spans="2:5" s="21" customFormat="1" ht="15" customHeight="1">
      <c r="B315" s="27"/>
      <c r="E315" s="28"/>
    </row>
    <row r="316" spans="2:5" s="21" customFormat="1" ht="15" customHeight="1">
      <c r="B316" s="27"/>
      <c r="E316" s="28"/>
    </row>
    <row r="317" spans="2:5" s="21" customFormat="1" ht="15" customHeight="1">
      <c r="B317" s="27"/>
      <c r="E317" s="28"/>
    </row>
    <row r="318" spans="2:5" s="21" customFormat="1" ht="15" customHeight="1">
      <c r="B318" s="27"/>
      <c r="E318" s="28"/>
    </row>
    <row r="319" spans="2:5" s="21" customFormat="1" ht="15" customHeight="1">
      <c r="B319" s="27"/>
      <c r="E319" s="28"/>
    </row>
    <row r="320" spans="2:5" s="21" customFormat="1" ht="15" customHeight="1">
      <c r="B320" s="27"/>
      <c r="E320" s="28"/>
    </row>
    <row r="321" spans="2:5" s="21" customFormat="1" ht="15" customHeight="1">
      <c r="B321" s="27"/>
      <c r="E321" s="28"/>
    </row>
    <row r="322" spans="2:5" s="21" customFormat="1" ht="15" customHeight="1">
      <c r="B322" s="27"/>
      <c r="E322" s="28"/>
    </row>
    <row r="323" spans="2:5" s="21" customFormat="1" ht="15" customHeight="1">
      <c r="B323" s="27"/>
      <c r="E323" s="28"/>
    </row>
    <row r="324" spans="2:5" s="21" customFormat="1" ht="15" customHeight="1">
      <c r="B324" s="27"/>
      <c r="E324" s="28"/>
    </row>
    <row r="325" spans="2:5" s="21" customFormat="1" ht="15" customHeight="1">
      <c r="B325" s="27"/>
      <c r="E325" s="28"/>
    </row>
    <row r="326" spans="2:5" s="21" customFormat="1" ht="15" customHeight="1">
      <c r="B326" s="27"/>
      <c r="E326" s="28"/>
    </row>
    <row r="327" spans="2:5" s="21" customFormat="1" ht="15" customHeight="1">
      <c r="B327" s="27"/>
      <c r="E327" s="28"/>
    </row>
    <row r="328" spans="2:5" s="21" customFormat="1" ht="15" customHeight="1">
      <c r="B328" s="27"/>
      <c r="E328" s="28"/>
    </row>
    <row r="329" spans="2:5" s="21" customFormat="1" ht="15" customHeight="1">
      <c r="B329" s="27"/>
      <c r="E329" s="28"/>
    </row>
    <row r="330" spans="2:5" s="21" customFormat="1" ht="15" customHeight="1">
      <c r="B330" s="27"/>
      <c r="E330" s="28"/>
    </row>
    <row r="331" spans="2:5" s="21" customFormat="1" ht="15" customHeight="1">
      <c r="B331" s="27"/>
      <c r="E331" s="28"/>
    </row>
    <row r="332" spans="2:5" s="21" customFormat="1" ht="15" customHeight="1">
      <c r="B332" s="27"/>
      <c r="E332" s="28"/>
    </row>
    <row r="333" spans="2:5" s="21" customFormat="1" ht="15" customHeight="1">
      <c r="B333" s="27"/>
      <c r="E333" s="28"/>
    </row>
    <row r="334" spans="2:5" s="21" customFormat="1" ht="15" customHeight="1">
      <c r="B334" s="27"/>
      <c r="E334" s="28"/>
    </row>
    <row r="335" spans="2:5" s="21" customFormat="1" ht="15" customHeight="1">
      <c r="B335" s="27"/>
      <c r="E335" s="28"/>
    </row>
    <row r="336" spans="2:5" s="21" customFormat="1" ht="15" customHeight="1">
      <c r="B336" s="27"/>
      <c r="E336" s="28"/>
    </row>
    <row r="337" spans="2:5" s="21" customFormat="1" ht="15" customHeight="1">
      <c r="B337" s="27"/>
      <c r="E337" s="28"/>
    </row>
    <row r="338" spans="2:5" s="21" customFormat="1" ht="15" customHeight="1">
      <c r="B338" s="27"/>
      <c r="E338" s="28"/>
    </row>
    <row r="339" spans="2:5" s="21" customFormat="1" ht="15" customHeight="1">
      <c r="B339" s="27"/>
      <c r="E339" s="28"/>
    </row>
    <row r="340" spans="2:5" s="21" customFormat="1" ht="15" customHeight="1">
      <c r="B340" s="27"/>
      <c r="E340" s="28"/>
    </row>
    <row r="341" spans="2:5" s="21" customFormat="1" ht="15" customHeight="1">
      <c r="B341" s="27"/>
      <c r="E341" s="28"/>
    </row>
    <row r="342" spans="2:5" s="21" customFormat="1" ht="15" customHeight="1">
      <c r="B342" s="27"/>
      <c r="E342" s="28"/>
    </row>
    <row r="343" spans="2:5" s="21" customFormat="1" ht="15" customHeight="1">
      <c r="B343" s="27"/>
      <c r="E343" s="28"/>
    </row>
    <row r="344" spans="2:5" s="21" customFormat="1" ht="15" customHeight="1">
      <c r="B344" s="27"/>
      <c r="E344" s="28"/>
    </row>
    <row r="345" spans="2:5" s="21" customFormat="1" ht="15" customHeight="1">
      <c r="B345" s="27"/>
      <c r="E345" s="28"/>
    </row>
    <row r="346" spans="2:5" s="21" customFormat="1" ht="15" customHeight="1">
      <c r="B346" s="27"/>
      <c r="E346" s="28"/>
    </row>
    <row r="347" spans="2:5" s="21" customFormat="1" ht="15" customHeight="1">
      <c r="B347" s="27"/>
      <c r="E347" s="28"/>
    </row>
    <row r="348" spans="2:5" s="21" customFormat="1" ht="15" customHeight="1">
      <c r="B348" s="27"/>
      <c r="E348" s="28"/>
    </row>
    <row r="349" spans="2:5" s="21" customFormat="1" ht="15" customHeight="1">
      <c r="B349" s="27"/>
      <c r="E349" s="28"/>
    </row>
    <row r="350" spans="2:5" s="21" customFormat="1" ht="15" customHeight="1">
      <c r="B350" s="27"/>
      <c r="E350" s="28"/>
    </row>
    <row r="351" spans="2:5" s="21" customFormat="1" ht="15" customHeight="1">
      <c r="B351" s="27"/>
      <c r="E351" s="28"/>
    </row>
    <row r="352" spans="2:5" s="21" customFormat="1" ht="15" customHeight="1">
      <c r="B352" s="27"/>
      <c r="E352" s="28"/>
    </row>
    <row r="353" spans="2:5" s="21" customFormat="1" ht="15" customHeight="1">
      <c r="B353" s="27"/>
      <c r="E353" s="28"/>
    </row>
    <row r="354" spans="2:5" s="21" customFormat="1" ht="15" customHeight="1">
      <c r="B354" s="27"/>
      <c r="E354" s="28"/>
    </row>
    <row r="355" spans="2:5" s="21" customFormat="1" ht="15" customHeight="1">
      <c r="B355" s="27"/>
      <c r="E355" s="28"/>
    </row>
    <row r="356" spans="2:5" s="21" customFormat="1" ht="15" customHeight="1">
      <c r="B356" s="27"/>
      <c r="E356" s="28"/>
    </row>
    <row r="357" spans="2:5" s="21" customFormat="1" ht="15" customHeight="1">
      <c r="B357" s="27"/>
      <c r="E357" s="28"/>
    </row>
    <row r="358" spans="2:5" s="21" customFormat="1" ht="15" customHeight="1">
      <c r="B358" s="27"/>
      <c r="E358" s="28"/>
    </row>
    <row r="359" spans="2:5" s="21" customFormat="1" ht="15" customHeight="1">
      <c r="B359" s="27"/>
      <c r="E359" s="28"/>
    </row>
    <row r="360" spans="2:5" s="21" customFormat="1" ht="15" customHeight="1">
      <c r="B360" s="27"/>
      <c r="E360" s="28"/>
    </row>
    <row r="361" spans="2:5" s="21" customFormat="1" ht="15" customHeight="1">
      <c r="B361" s="27"/>
      <c r="E361" s="28"/>
    </row>
    <row r="362" spans="2:5" s="21" customFormat="1" ht="15" customHeight="1">
      <c r="B362" s="27"/>
      <c r="E362" s="28"/>
    </row>
    <row r="363" spans="2:5" s="21" customFormat="1" ht="15" customHeight="1">
      <c r="B363" s="27"/>
      <c r="E363" s="28"/>
    </row>
    <row r="364" spans="2:5" s="21" customFormat="1" ht="15" customHeight="1">
      <c r="B364" s="27"/>
      <c r="E364" s="28"/>
    </row>
    <row r="365" spans="2:5" s="21" customFormat="1" ht="15" customHeight="1">
      <c r="B365" s="27"/>
      <c r="E365" s="28"/>
    </row>
    <row r="366" spans="2:5" s="21" customFormat="1" ht="15" customHeight="1">
      <c r="B366" s="27"/>
      <c r="E366" s="28"/>
    </row>
    <row r="367" spans="2:5" s="21" customFormat="1" ht="15" customHeight="1">
      <c r="B367" s="27"/>
      <c r="E367" s="28"/>
    </row>
    <row r="368" spans="2:5" s="21" customFormat="1" ht="15" customHeight="1">
      <c r="B368" s="27"/>
      <c r="E368" s="28"/>
    </row>
    <row r="369" spans="2:5" s="21" customFormat="1" ht="15" customHeight="1">
      <c r="B369" s="27"/>
      <c r="E369" s="28"/>
    </row>
    <row r="370" spans="2:5" s="21" customFormat="1" ht="15" customHeight="1">
      <c r="B370" s="27"/>
      <c r="E370" s="28"/>
    </row>
    <row r="371" spans="2:5" s="21" customFormat="1" ht="15" customHeight="1">
      <c r="B371" s="27"/>
      <c r="E371" s="28"/>
    </row>
    <row r="372" spans="2:5" s="21" customFormat="1" ht="15" customHeight="1">
      <c r="B372" s="27"/>
      <c r="E372" s="28"/>
    </row>
    <row r="373" spans="2:5" s="21" customFormat="1" ht="15" customHeight="1">
      <c r="B373" s="27"/>
      <c r="E373" s="28"/>
    </row>
    <row r="374" spans="2:5" s="21" customFormat="1" ht="15" customHeight="1">
      <c r="B374" s="27"/>
      <c r="E374" s="28"/>
    </row>
    <row r="375" spans="2:5" s="21" customFormat="1" ht="15" customHeight="1">
      <c r="B375" s="27"/>
      <c r="E375" s="28"/>
    </row>
    <row r="376" spans="2:5" s="21" customFormat="1" ht="15" customHeight="1">
      <c r="B376" s="27"/>
      <c r="E376" s="28"/>
    </row>
    <row r="377" spans="2:5" s="21" customFormat="1" ht="15" customHeight="1">
      <c r="B377" s="27"/>
      <c r="E377" s="28"/>
    </row>
    <row r="378" spans="2:5" s="21" customFormat="1" ht="15" customHeight="1">
      <c r="B378" s="27"/>
      <c r="E378" s="28"/>
    </row>
    <row r="379" spans="2:5" s="21" customFormat="1" ht="15" customHeight="1">
      <c r="B379" s="27"/>
      <c r="E379" s="28"/>
    </row>
    <row r="380" spans="2:5" s="21" customFormat="1" ht="15" customHeight="1">
      <c r="B380" s="27"/>
      <c r="E380" s="28"/>
    </row>
    <row r="381" spans="2:5" s="21" customFormat="1" ht="15" customHeight="1">
      <c r="B381" s="27"/>
      <c r="E381" s="28"/>
    </row>
    <row r="382" spans="2:5" s="21" customFormat="1" ht="15" customHeight="1">
      <c r="B382" s="27"/>
      <c r="E382" s="28"/>
    </row>
    <row r="383" spans="2:5" s="21" customFormat="1" ht="15" customHeight="1">
      <c r="B383" s="27"/>
      <c r="E383" s="28"/>
    </row>
    <row r="384" spans="2:5" s="21" customFormat="1" ht="15" customHeight="1">
      <c r="B384" s="27"/>
      <c r="E384" s="28"/>
    </row>
    <row r="385" spans="2:5" s="21" customFormat="1" ht="15" customHeight="1">
      <c r="B385" s="27"/>
      <c r="E385" s="28"/>
    </row>
    <row r="386" spans="2:5" s="21" customFormat="1" ht="15" customHeight="1">
      <c r="B386" s="27"/>
      <c r="E386" s="28"/>
    </row>
    <row r="387" spans="2:5" s="21" customFormat="1" ht="15" customHeight="1">
      <c r="B387" s="27"/>
      <c r="E387" s="28"/>
    </row>
    <row r="388" spans="2:5" s="21" customFormat="1" ht="15" customHeight="1">
      <c r="B388" s="27"/>
      <c r="E388" s="28"/>
    </row>
    <row r="389" spans="2:5" s="21" customFormat="1" ht="15" customHeight="1">
      <c r="B389" s="27"/>
      <c r="E389" s="28"/>
    </row>
    <row r="390" spans="2:5" s="21" customFormat="1" ht="15" customHeight="1">
      <c r="B390" s="27"/>
      <c r="E390" s="28"/>
    </row>
    <row r="391" spans="2:5" s="21" customFormat="1" ht="15" customHeight="1">
      <c r="B391" s="27"/>
      <c r="E391" s="28"/>
    </row>
    <row r="392" spans="2:5" s="21" customFormat="1" ht="15" customHeight="1">
      <c r="B392" s="27"/>
      <c r="E392" s="28"/>
    </row>
    <row r="393" spans="2:5" s="21" customFormat="1" ht="15" customHeight="1">
      <c r="B393" s="27"/>
      <c r="E393" s="28"/>
    </row>
    <row r="394" spans="2:5" s="21" customFormat="1" ht="15" customHeight="1">
      <c r="B394" s="27"/>
      <c r="E394" s="28"/>
    </row>
    <row r="395" spans="2:5" s="21" customFormat="1" ht="15" customHeight="1">
      <c r="B395" s="27"/>
      <c r="E395" s="28"/>
    </row>
    <row r="396" spans="2:5" s="21" customFormat="1" ht="15" customHeight="1">
      <c r="B396" s="27"/>
      <c r="E396" s="28"/>
    </row>
    <row r="397" spans="2:5" s="21" customFormat="1" ht="15" customHeight="1">
      <c r="B397" s="27"/>
      <c r="E397" s="28"/>
    </row>
    <row r="398" spans="2:5" s="21" customFormat="1" ht="15" customHeight="1">
      <c r="B398" s="27"/>
      <c r="E398" s="28"/>
    </row>
    <row r="399" spans="2:5" s="21" customFormat="1" ht="15" customHeight="1">
      <c r="B399" s="27"/>
      <c r="E399" s="28"/>
    </row>
    <row r="400" spans="2:5" s="21" customFormat="1" ht="15" customHeight="1">
      <c r="B400" s="27"/>
      <c r="E400" s="28"/>
    </row>
    <row r="401" spans="2:5" s="21" customFormat="1" ht="15" customHeight="1">
      <c r="B401" s="27"/>
      <c r="E401" s="28"/>
    </row>
    <row r="402" spans="2:5" s="21" customFormat="1" ht="15" customHeight="1">
      <c r="B402" s="27"/>
      <c r="E402" s="28"/>
    </row>
    <row r="403" spans="2:5" s="21" customFormat="1" ht="15" customHeight="1">
      <c r="B403" s="27"/>
      <c r="E403" s="28"/>
    </row>
    <row r="404" spans="2:5" s="21" customFormat="1" ht="15" customHeight="1">
      <c r="B404" s="27"/>
      <c r="E404" s="28"/>
    </row>
    <row r="405" spans="2:5" s="21" customFormat="1" ht="15" customHeight="1">
      <c r="B405" s="27"/>
      <c r="E405" s="28"/>
    </row>
    <row r="406" spans="2:5" s="21" customFormat="1" ht="15" customHeight="1">
      <c r="B406" s="27"/>
      <c r="E406" s="28"/>
    </row>
    <row r="407" spans="2:5" s="21" customFormat="1" ht="15" customHeight="1">
      <c r="B407" s="27"/>
      <c r="E407" s="28"/>
    </row>
    <row r="408" spans="2:5" s="21" customFormat="1" ht="15" customHeight="1">
      <c r="B408" s="27"/>
      <c r="E408" s="28"/>
    </row>
    <row r="409" spans="2:5" s="21" customFormat="1" ht="15" customHeight="1">
      <c r="B409" s="27"/>
      <c r="E409" s="28"/>
    </row>
    <row r="410" spans="2:5" s="21" customFormat="1" ht="15" customHeight="1">
      <c r="B410" s="27"/>
      <c r="E410" s="28"/>
    </row>
    <row r="411" spans="2:5" s="21" customFormat="1" ht="15" customHeight="1">
      <c r="B411" s="27"/>
      <c r="E411" s="28"/>
    </row>
    <row r="412" spans="2:5" s="21" customFormat="1" ht="15" customHeight="1">
      <c r="B412" s="27"/>
      <c r="E412" s="28"/>
    </row>
    <row r="413" spans="2:5" s="21" customFormat="1" ht="15" customHeight="1">
      <c r="B413" s="27"/>
      <c r="E413" s="28"/>
    </row>
    <row r="414" spans="2:5" s="21" customFormat="1" ht="15" customHeight="1">
      <c r="B414" s="27"/>
      <c r="E414" s="28"/>
    </row>
    <row r="415" spans="2:5" s="21" customFormat="1" ht="15" customHeight="1">
      <c r="B415" s="27"/>
      <c r="E415" s="28"/>
    </row>
    <row r="416" spans="2:5" s="21" customFormat="1" ht="15" customHeight="1">
      <c r="B416" s="27"/>
      <c r="E416" s="28"/>
    </row>
    <row r="417" spans="2:5" s="21" customFormat="1" ht="15" customHeight="1">
      <c r="B417" s="27"/>
      <c r="E417" s="28"/>
    </row>
    <row r="418" spans="2:5" s="21" customFormat="1" ht="15" customHeight="1">
      <c r="B418" s="27"/>
      <c r="E418" s="28"/>
    </row>
    <row r="419" spans="2:5" s="21" customFormat="1" ht="15" customHeight="1">
      <c r="B419" s="27"/>
      <c r="E419" s="28"/>
    </row>
    <row r="420" spans="2:5" s="21" customFormat="1" ht="15" customHeight="1">
      <c r="B420" s="27"/>
      <c r="E420" s="28"/>
    </row>
    <row r="421" spans="2:5" s="21" customFormat="1" ht="15" customHeight="1">
      <c r="B421" s="27"/>
      <c r="E421" s="28"/>
    </row>
    <row r="422" spans="2:5" s="21" customFormat="1" ht="15" customHeight="1">
      <c r="B422" s="27"/>
      <c r="E422" s="28"/>
    </row>
    <row r="423" spans="2:5" s="21" customFormat="1" ht="15" customHeight="1">
      <c r="B423" s="27"/>
      <c r="E423" s="28"/>
    </row>
    <row r="424" spans="2:5" s="21" customFormat="1" ht="15" customHeight="1">
      <c r="B424" s="27"/>
      <c r="E424" s="28"/>
    </row>
    <row r="425" spans="2:5" s="21" customFormat="1" ht="15" customHeight="1">
      <c r="B425" s="27"/>
      <c r="E425" s="28"/>
    </row>
    <row r="426" spans="2:5" s="21" customFormat="1" ht="15" customHeight="1">
      <c r="B426" s="27"/>
      <c r="E426" s="28"/>
    </row>
    <row r="427" spans="2:5" s="21" customFormat="1" ht="15" customHeight="1">
      <c r="B427" s="27"/>
      <c r="E427" s="28"/>
    </row>
    <row r="428" spans="2:5" s="21" customFormat="1" ht="15" customHeight="1">
      <c r="B428" s="27"/>
      <c r="E428" s="28"/>
    </row>
    <row r="429" spans="2:5" s="21" customFormat="1" ht="15" customHeight="1">
      <c r="B429" s="27"/>
      <c r="E429" s="28"/>
    </row>
    <row r="430" spans="2:5" s="21" customFormat="1" ht="15" customHeight="1">
      <c r="B430" s="27"/>
      <c r="E430" s="28"/>
    </row>
    <row r="431" spans="2:5" s="21" customFormat="1" ht="15" customHeight="1">
      <c r="B431" s="27"/>
      <c r="E431" s="28"/>
    </row>
    <row r="432" spans="2:5" s="21" customFormat="1" ht="15" customHeight="1">
      <c r="B432" s="27"/>
      <c r="E432" s="28"/>
    </row>
    <row r="433" spans="2:5" s="21" customFormat="1" ht="15" customHeight="1">
      <c r="B433" s="27"/>
      <c r="E433" s="28"/>
    </row>
    <row r="434" spans="2:5" s="21" customFormat="1" ht="15" customHeight="1">
      <c r="B434" s="27"/>
      <c r="E434" s="28"/>
    </row>
    <row r="435" spans="2:5" s="21" customFormat="1" ht="15" customHeight="1">
      <c r="B435" s="27"/>
      <c r="E435" s="28"/>
    </row>
    <row r="436" spans="2:5" s="21" customFormat="1" ht="15" customHeight="1">
      <c r="B436" s="27"/>
      <c r="E436" s="28"/>
    </row>
    <row r="437" spans="2:5" s="21" customFormat="1" ht="15" customHeight="1">
      <c r="B437" s="27"/>
      <c r="E437" s="28"/>
    </row>
    <row r="438" spans="2:5" s="21" customFormat="1" ht="15" customHeight="1">
      <c r="B438" s="27"/>
      <c r="E438" s="28"/>
    </row>
    <row r="439" spans="2:5" s="21" customFormat="1" ht="15" customHeight="1">
      <c r="B439" s="27"/>
      <c r="E439" s="28"/>
    </row>
    <row r="440" spans="2:5" s="21" customFormat="1" ht="15" customHeight="1">
      <c r="B440" s="27"/>
      <c r="E440" s="28"/>
    </row>
    <row r="441" spans="2:5" s="21" customFormat="1" ht="15" customHeight="1">
      <c r="B441" s="27"/>
      <c r="E441" s="28"/>
    </row>
    <row r="442" spans="2:5" s="21" customFormat="1" ht="15" customHeight="1">
      <c r="B442" s="27"/>
      <c r="E442" s="28"/>
    </row>
    <row r="443" spans="2:5" s="21" customFormat="1" ht="15" customHeight="1">
      <c r="B443" s="27"/>
      <c r="E443" s="28"/>
    </row>
    <row r="444" spans="2:5" s="21" customFormat="1" ht="15" customHeight="1">
      <c r="B444" s="27"/>
      <c r="E444" s="28"/>
    </row>
    <row r="445" spans="2:5" s="21" customFormat="1" ht="15" customHeight="1">
      <c r="B445" s="27"/>
      <c r="E445" s="28"/>
    </row>
    <row r="446" spans="2:5" s="21" customFormat="1" ht="15" customHeight="1">
      <c r="B446" s="27"/>
      <c r="E446" s="28"/>
    </row>
    <row r="447" spans="2:5" s="21" customFormat="1" ht="15" customHeight="1">
      <c r="B447" s="27"/>
      <c r="E447" s="28"/>
    </row>
    <row r="448" spans="2:5" s="21" customFormat="1" ht="15" customHeight="1">
      <c r="B448" s="27"/>
      <c r="E448" s="28"/>
    </row>
    <row r="449" spans="2:5" s="21" customFormat="1" ht="15" customHeight="1">
      <c r="B449" s="27"/>
      <c r="E449" s="28"/>
    </row>
    <row r="450" spans="2:5" s="21" customFormat="1" ht="15" customHeight="1">
      <c r="B450" s="27"/>
      <c r="E450" s="28"/>
    </row>
    <row r="451" spans="2:5" s="21" customFormat="1" ht="15" customHeight="1">
      <c r="B451" s="27"/>
      <c r="E451" s="28"/>
    </row>
    <row r="452" spans="2:5" s="21" customFormat="1" ht="15" customHeight="1">
      <c r="B452" s="27"/>
      <c r="E452" s="28"/>
    </row>
    <row r="453" spans="2:5" s="21" customFormat="1" ht="15" customHeight="1">
      <c r="B453" s="27"/>
      <c r="E453" s="28"/>
    </row>
    <row r="454" spans="2:5" s="21" customFormat="1" ht="15" customHeight="1">
      <c r="B454" s="27"/>
      <c r="E454" s="28"/>
    </row>
    <row r="455" spans="2:5" s="21" customFormat="1" ht="15" customHeight="1">
      <c r="B455" s="27"/>
      <c r="E455" s="28"/>
    </row>
    <row r="456" spans="2:5" s="21" customFormat="1" ht="15" customHeight="1">
      <c r="B456" s="27"/>
      <c r="E456" s="28"/>
    </row>
    <row r="457" spans="2:5" s="21" customFormat="1" ht="15" customHeight="1">
      <c r="B457" s="27"/>
      <c r="E457" s="28"/>
    </row>
    <row r="458" spans="2:5" s="21" customFormat="1" ht="15" customHeight="1">
      <c r="B458" s="27"/>
      <c r="E458" s="28"/>
    </row>
    <row r="459" spans="2:5" s="21" customFormat="1" ht="15" customHeight="1">
      <c r="B459" s="27"/>
      <c r="E459" s="28"/>
    </row>
    <row r="460" spans="2:5" s="21" customFormat="1" ht="15" customHeight="1">
      <c r="B460" s="27"/>
      <c r="E460" s="28"/>
    </row>
    <row r="461" spans="2:5" s="21" customFormat="1" ht="15" customHeight="1">
      <c r="B461" s="27"/>
      <c r="E461" s="28"/>
    </row>
    <row r="462" spans="2:5" s="21" customFormat="1" ht="15" customHeight="1">
      <c r="B462" s="27"/>
      <c r="E462" s="28"/>
    </row>
    <row r="463" spans="2:5" s="21" customFormat="1" ht="15" customHeight="1">
      <c r="B463" s="27"/>
      <c r="E463" s="28"/>
    </row>
    <row r="464" spans="2:5" s="21" customFormat="1" ht="15" customHeight="1">
      <c r="B464" s="27"/>
      <c r="E464" s="28"/>
    </row>
    <row r="465" spans="2:5" s="21" customFormat="1" ht="15" customHeight="1">
      <c r="B465" s="27"/>
      <c r="E465" s="28"/>
    </row>
    <row r="466" spans="2:5" s="21" customFormat="1" ht="15" customHeight="1">
      <c r="B466" s="27"/>
      <c r="E466" s="28"/>
    </row>
    <row r="467" spans="2:5" s="21" customFormat="1" ht="15" customHeight="1">
      <c r="B467" s="27"/>
      <c r="E467" s="28"/>
    </row>
    <row r="468" spans="2:5" s="21" customFormat="1" ht="15" customHeight="1">
      <c r="B468" s="27"/>
      <c r="E468" s="28"/>
    </row>
    <row r="469" spans="2:5" s="21" customFormat="1" ht="15" customHeight="1">
      <c r="B469" s="27"/>
      <c r="E469" s="28"/>
    </row>
    <row r="470" spans="2:5" s="21" customFormat="1" ht="15" customHeight="1">
      <c r="B470" s="27"/>
      <c r="E470" s="28"/>
    </row>
    <row r="471" spans="2:5" s="21" customFormat="1" ht="15" customHeight="1">
      <c r="B471" s="27"/>
      <c r="E471" s="28"/>
    </row>
    <row r="472" spans="2:5" s="21" customFormat="1" ht="15" customHeight="1">
      <c r="B472" s="27"/>
      <c r="E472" s="28"/>
    </row>
    <row r="473" spans="2:5" s="21" customFormat="1" ht="15" customHeight="1">
      <c r="B473" s="27"/>
      <c r="E473" s="28"/>
    </row>
    <row r="474" spans="2:5" s="21" customFormat="1" ht="15" customHeight="1">
      <c r="B474" s="27"/>
      <c r="E474" s="28"/>
    </row>
    <row r="475" spans="2:5" s="21" customFormat="1" ht="15" customHeight="1">
      <c r="B475" s="27"/>
      <c r="E475" s="28"/>
    </row>
    <row r="476" spans="2:5" s="21" customFormat="1" ht="15" customHeight="1">
      <c r="B476" s="27"/>
      <c r="E476" s="28"/>
    </row>
    <row r="477" spans="2:5" s="21" customFormat="1" ht="15" customHeight="1">
      <c r="B477" s="27"/>
      <c r="E477" s="28"/>
    </row>
    <row r="478" spans="2:5" s="21" customFormat="1" ht="15" customHeight="1">
      <c r="B478" s="27"/>
      <c r="E478" s="28"/>
    </row>
    <row r="479" spans="2:5" s="21" customFormat="1" ht="15" customHeight="1">
      <c r="B479" s="27"/>
      <c r="E479" s="28"/>
    </row>
    <row r="480" spans="2:5" s="21" customFormat="1" ht="15" customHeight="1">
      <c r="B480" s="27"/>
      <c r="E480" s="28"/>
    </row>
    <row r="481" spans="2:5" s="21" customFormat="1" ht="15" customHeight="1">
      <c r="B481" s="27"/>
      <c r="E481" s="28"/>
    </row>
    <row r="482" spans="2:5" s="21" customFormat="1" ht="15" customHeight="1">
      <c r="B482" s="27"/>
      <c r="E482" s="28"/>
    </row>
    <row r="483" spans="2:5" s="21" customFormat="1" ht="15" customHeight="1">
      <c r="B483" s="27"/>
      <c r="E483" s="28"/>
    </row>
    <row r="484" spans="2:5" s="21" customFormat="1" ht="15" customHeight="1">
      <c r="B484" s="27"/>
      <c r="E484" s="28"/>
    </row>
    <row r="485" spans="2:5" s="21" customFormat="1" ht="15" customHeight="1">
      <c r="B485" s="27"/>
      <c r="E485" s="28"/>
    </row>
    <row r="486" spans="2:5" s="21" customFormat="1" ht="15" customHeight="1">
      <c r="B486" s="27"/>
      <c r="E486" s="28"/>
    </row>
    <row r="487" spans="2:5" s="21" customFormat="1" ht="15" customHeight="1">
      <c r="B487" s="27"/>
      <c r="E487" s="28"/>
    </row>
    <row r="488" spans="2:5" s="21" customFormat="1" ht="15" customHeight="1">
      <c r="B488" s="27"/>
      <c r="E488" s="28"/>
    </row>
    <row r="489" spans="2:5" s="21" customFormat="1" ht="15" customHeight="1">
      <c r="B489" s="27"/>
      <c r="E489" s="28"/>
    </row>
    <row r="490" spans="2:5" s="21" customFormat="1" ht="15" customHeight="1">
      <c r="B490" s="27"/>
      <c r="E490" s="28"/>
    </row>
    <row r="491" spans="2:5" s="21" customFormat="1" ht="15" customHeight="1">
      <c r="B491" s="27"/>
      <c r="E491" s="28"/>
    </row>
    <row r="492" spans="2:5" s="21" customFormat="1" ht="15" customHeight="1">
      <c r="B492" s="27"/>
      <c r="E492" s="28"/>
    </row>
    <row r="493" spans="2:5" s="21" customFormat="1" ht="15" customHeight="1">
      <c r="B493" s="27"/>
      <c r="E493" s="28"/>
    </row>
    <row r="494" spans="2:5" s="21" customFormat="1" ht="15" customHeight="1">
      <c r="B494" s="27"/>
      <c r="E494" s="28"/>
    </row>
    <row r="495" spans="2:5" s="21" customFormat="1" ht="15" customHeight="1">
      <c r="B495" s="27"/>
      <c r="E495" s="28"/>
    </row>
    <row r="496" spans="2:5" s="21" customFormat="1" ht="15" customHeight="1">
      <c r="B496" s="27"/>
      <c r="E496" s="28"/>
    </row>
    <row r="497" spans="2:5" s="21" customFormat="1" ht="15" customHeight="1">
      <c r="B497" s="27"/>
      <c r="E497" s="28"/>
    </row>
    <row r="498" spans="2:5" s="21" customFormat="1" ht="15" customHeight="1">
      <c r="B498" s="27"/>
      <c r="E498" s="28"/>
    </row>
    <row r="499" spans="2:5" s="21" customFormat="1" ht="15" customHeight="1">
      <c r="B499" s="27"/>
      <c r="E499" s="28"/>
    </row>
    <row r="500" spans="2:5" s="21" customFormat="1" ht="15" customHeight="1">
      <c r="B500" s="27"/>
      <c r="E500" s="28"/>
    </row>
    <row r="501" spans="2:5" s="21" customFormat="1" ht="15" customHeight="1">
      <c r="B501" s="27"/>
      <c r="E501" s="28"/>
    </row>
    <row r="502" spans="2:5" s="21" customFormat="1" ht="15" customHeight="1">
      <c r="B502" s="27"/>
      <c r="E502" s="28"/>
    </row>
    <row r="503" spans="2:5" s="21" customFormat="1" ht="15" customHeight="1">
      <c r="B503" s="27"/>
      <c r="E503" s="28"/>
    </row>
    <row r="504" spans="2:5" s="21" customFormat="1" ht="15" customHeight="1">
      <c r="B504" s="27"/>
      <c r="E504" s="28"/>
    </row>
    <row r="505" spans="2:5" s="21" customFormat="1" ht="15" customHeight="1">
      <c r="B505" s="27"/>
      <c r="E505" s="28"/>
    </row>
    <row r="506" spans="2:5" s="21" customFormat="1" ht="15" customHeight="1">
      <c r="B506" s="27"/>
      <c r="E506" s="28"/>
    </row>
    <row r="507" spans="2:5" s="21" customFormat="1" ht="15" customHeight="1">
      <c r="B507" s="27"/>
      <c r="E507" s="28"/>
    </row>
    <row r="508" spans="2:5" s="21" customFormat="1" ht="15" customHeight="1">
      <c r="B508" s="27"/>
      <c r="E508" s="28"/>
    </row>
    <row r="509" spans="2:5" s="21" customFormat="1" ht="15" customHeight="1">
      <c r="B509" s="27"/>
      <c r="E509" s="28"/>
    </row>
    <row r="510" spans="2:5" s="21" customFormat="1" ht="15" customHeight="1">
      <c r="B510" s="27"/>
      <c r="E510" s="28"/>
    </row>
    <row r="511" spans="2:5" s="21" customFormat="1" ht="15" customHeight="1">
      <c r="B511" s="27"/>
      <c r="E511" s="28"/>
    </row>
    <row r="512" spans="2:5" s="21" customFormat="1" ht="15" customHeight="1">
      <c r="B512" s="27"/>
      <c r="E512" s="28"/>
    </row>
    <row r="513" spans="2:5" s="21" customFormat="1" ht="15" customHeight="1">
      <c r="B513" s="27"/>
      <c r="E513" s="28"/>
    </row>
    <row r="514" spans="2:5" s="21" customFormat="1" ht="15" customHeight="1">
      <c r="B514" s="27"/>
      <c r="E514" s="28"/>
    </row>
    <row r="515" spans="2:5" s="21" customFormat="1" ht="15" customHeight="1">
      <c r="B515" s="27"/>
      <c r="E515" s="28"/>
    </row>
    <row r="516" spans="2:5" s="21" customFormat="1" ht="15" customHeight="1">
      <c r="B516" s="27"/>
      <c r="E516" s="28"/>
    </row>
    <row r="517" spans="2:5" s="21" customFormat="1" ht="15" customHeight="1">
      <c r="B517" s="27"/>
      <c r="E517" s="28"/>
    </row>
    <row r="518" spans="2:5" s="21" customFormat="1" ht="15" customHeight="1">
      <c r="B518" s="27"/>
      <c r="E518" s="28"/>
    </row>
    <row r="519" spans="2:5" s="21" customFormat="1" ht="15" customHeight="1">
      <c r="B519" s="27"/>
      <c r="E519" s="28"/>
    </row>
    <row r="520" spans="2:5" s="21" customFormat="1" ht="15" customHeight="1">
      <c r="B520" s="27"/>
      <c r="E520" s="28"/>
    </row>
    <row r="521" spans="2:5" s="21" customFormat="1" ht="15" customHeight="1">
      <c r="B521" s="27"/>
      <c r="E521" s="28"/>
    </row>
    <row r="522" spans="2:5" s="21" customFormat="1" ht="15" customHeight="1">
      <c r="B522" s="27"/>
      <c r="E522" s="28"/>
    </row>
    <row r="523" spans="2:5" s="21" customFormat="1" ht="15" customHeight="1">
      <c r="B523" s="27"/>
      <c r="E523" s="28"/>
    </row>
    <row r="524" spans="2:5" s="21" customFormat="1" ht="15" customHeight="1">
      <c r="B524" s="27"/>
      <c r="E524" s="28"/>
    </row>
    <row r="525" spans="2:5" s="21" customFormat="1" ht="15" customHeight="1">
      <c r="B525" s="27"/>
      <c r="E525" s="28"/>
    </row>
    <row r="526" spans="2:5" s="21" customFormat="1" ht="15" customHeight="1">
      <c r="B526" s="27"/>
      <c r="E526" s="28"/>
    </row>
    <row r="527" spans="2:5" s="21" customFormat="1" ht="15" customHeight="1">
      <c r="B527" s="27"/>
      <c r="E527" s="28"/>
    </row>
    <row r="528" spans="2:5" s="21" customFormat="1" ht="15" customHeight="1">
      <c r="B528" s="27"/>
      <c r="E528" s="28"/>
    </row>
    <row r="529" spans="2:5" s="21" customFormat="1" ht="15" customHeight="1">
      <c r="B529" s="27"/>
      <c r="E529" s="28"/>
    </row>
    <row r="530" spans="2:5" s="21" customFormat="1" ht="15" customHeight="1">
      <c r="B530" s="27"/>
      <c r="E530" s="28"/>
    </row>
    <row r="531" spans="2:5" s="21" customFormat="1" ht="15" customHeight="1">
      <c r="B531" s="27"/>
      <c r="E531" s="28"/>
    </row>
    <row r="532" spans="2:5" s="21" customFormat="1" ht="15" customHeight="1">
      <c r="B532" s="27"/>
      <c r="E532" s="28"/>
    </row>
    <row r="533" spans="2:5" s="21" customFormat="1" ht="15" customHeight="1">
      <c r="B533" s="27"/>
      <c r="E533" s="28"/>
    </row>
    <row r="534" spans="2:5" s="21" customFormat="1" ht="15" customHeight="1">
      <c r="B534" s="27"/>
      <c r="E534" s="28"/>
    </row>
    <row r="535" spans="2:5" s="21" customFormat="1" ht="15" customHeight="1">
      <c r="B535" s="27"/>
      <c r="E535" s="28"/>
    </row>
    <row r="536" spans="2:5" s="21" customFormat="1" ht="15" customHeight="1">
      <c r="B536" s="27"/>
      <c r="E536" s="28"/>
    </row>
    <row r="537" spans="2:5" s="21" customFormat="1" ht="15" customHeight="1">
      <c r="B537" s="27"/>
      <c r="E537" s="28"/>
    </row>
    <row r="538" spans="2:5" s="21" customFormat="1" ht="15" customHeight="1">
      <c r="B538" s="27"/>
      <c r="E538" s="28"/>
    </row>
    <row r="539" spans="2:5" s="21" customFormat="1" ht="15" customHeight="1">
      <c r="B539" s="27"/>
      <c r="E539" s="28"/>
    </row>
    <row r="540" spans="2:5" s="21" customFormat="1" ht="15" customHeight="1">
      <c r="B540" s="27"/>
      <c r="E540" s="28"/>
    </row>
    <row r="541" spans="2:5" s="21" customFormat="1" ht="15" customHeight="1">
      <c r="B541" s="27"/>
      <c r="E541" s="28"/>
    </row>
    <row r="542" spans="2:5" s="21" customFormat="1" ht="15" customHeight="1">
      <c r="B542" s="27"/>
      <c r="E542" s="28"/>
    </row>
    <row r="543" spans="2:5" s="21" customFormat="1" ht="15" customHeight="1">
      <c r="B543" s="27"/>
      <c r="E543" s="28"/>
    </row>
    <row r="544" spans="2:5" s="21" customFormat="1" ht="15" customHeight="1">
      <c r="B544" s="27"/>
      <c r="E544" s="28"/>
    </row>
    <row r="545" spans="2:5" s="21" customFormat="1" ht="15" customHeight="1">
      <c r="B545" s="27"/>
      <c r="E545" s="28"/>
    </row>
    <row r="546" spans="2:5" s="21" customFormat="1" ht="15" customHeight="1">
      <c r="B546" s="27"/>
      <c r="E546" s="28"/>
    </row>
    <row r="547" spans="2:5" s="21" customFormat="1" ht="15" customHeight="1">
      <c r="B547" s="27"/>
      <c r="E547" s="28"/>
    </row>
    <row r="548" spans="2:5" s="21" customFormat="1" ht="15" customHeight="1">
      <c r="B548" s="27"/>
      <c r="E548" s="28"/>
    </row>
    <row r="549" spans="2:5" s="21" customFormat="1" ht="15" customHeight="1">
      <c r="B549" s="27"/>
      <c r="E549" s="28"/>
    </row>
    <row r="550" spans="2:5" s="21" customFormat="1" ht="15" customHeight="1">
      <c r="B550" s="27"/>
      <c r="E550" s="28"/>
    </row>
    <row r="551" spans="2:5" s="21" customFormat="1" ht="15" customHeight="1">
      <c r="B551" s="27"/>
      <c r="E551" s="28"/>
    </row>
    <row r="552" spans="2:5" s="21" customFormat="1" ht="15" customHeight="1">
      <c r="B552" s="27"/>
      <c r="E552" s="28"/>
    </row>
    <row r="553" spans="2:5" s="21" customFormat="1" ht="15" customHeight="1">
      <c r="B553" s="27"/>
      <c r="E553" s="28"/>
    </row>
    <row r="554" spans="2:5" s="21" customFormat="1" ht="15" customHeight="1">
      <c r="B554" s="27"/>
      <c r="E554" s="28"/>
    </row>
    <row r="555" spans="2:5" s="21" customFormat="1" ht="15" customHeight="1">
      <c r="B555" s="27"/>
      <c r="E555" s="28"/>
    </row>
    <row r="556" spans="2:5" s="21" customFormat="1" ht="15" customHeight="1">
      <c r="B556" s="27"/>
      <c r="E556" s="28"/>
    </row>
    <row r="557" spans="2:5" s="21" customFormat="1" ht="15" customHeight="1">
      <c r="B557" s="27"/>
      <c r="E557" s="28"/>
    </row>
    <row r="558" spans="2:5" s="21" customFormat="1" ht="15" customHeight="1">
      <c r="B558" s="27"/>
      <c r="E558" s="28"/>
    </row>
    <row r="559" spans="2:5" s="21" customFormat="1" ht="15" customHeight="1">
      <c r="B559" s="27"/>
      <c r="E559" s="28"/>
    </row>
    <row r="560" spans="2:5" s="21" customFormat="1" ht="15" customHeight="1">
      <c r="B560" s="27"/>
      <c r="E560" s="28"/>
    </row>
    <row r="561" spans="2:5" s="21" customFormat="1" ht="15" customHeight="1">
      <c r="B561" s="27"/>
      <c r="E561" s="28"/>
    </row>
    <row r="562" spans="2:5" s="21" customFormat="1" ht="15" customHeight="1">
      <c r="B562" s="27"/>
      <c r="E562" s="28"/>
    </row>
    <row r="563" spans="2:5" s="21" customFormat="1" ht="15" customHeight="1">
      <c r="B563" s="27"/>
      <c r="E563" s="28"/>
    </row>
    <row r="564" spans="2:5" s="21" customFormat="1" ht="15" customHeight="1">
      <c r="B564" s="27"/>
      <c r="E564" s="28"/>
    </row>
    <row r="565" spans="2:5" s="21" customFormat="1" ht="15" customHeight="1">
      <c r="B565" s="27"/>
      <c r="E565" s="28"/>
    </row>
    <row r="566" spans="2:5" s="21" customFormat="1" ht="15" customHeight="1">
      <c r="B566" s="27"/>
      <c r="E566" s="28"/>
    </row>
    <row r="567" spans="2:5" s="21" customFormat="1" ht="15" customHeight="1">
      <c r="B567" s="27"/>
      <c r="E567" s="28"/>
    </row>
    <row r="568" spans="2:5" s="21" customFormat="1" ht="15" customHeight="1">
      <c r="B568" s="27"/>
      <c r="E568" s="28"/>
    </row>
    <row r="569" spans="2:5" s="21" customFormat="1" ht="15" customHeight="1">
      <c r="B569" s="27"/>
      <c r="E569" s="28"/>
    </row>
    <row r="570" spans="2:5" s="21" customFormat="1" ht="15" customHeight="1">
      <c r="B570" s="27"/>
      <c r="E570" s="28"/>
    </row>
    <row r="571" spans="2:5" s="21" customFormat="1" ht="15" customHeight="1">
      <c r="B571" s="27"/>
      <c r="E571" s="28"/>
    </row>
    <row r="572" spans="2:5" s="21" customFormat="1" ht="15" customHeight="1">
      <c r="B572" s="27"/>
      <c r="E572" s="28"/>
    </row>
    <row r="573" spans="2:5" s="21" customFormat="1" ht="15" customHeight="1">
      <c r="B573" s="27"/>
      <c r="E573" s="28"/>
    </row>
    <row r="574" spans="2:5" s="21" customFormat="1" ht="15" customHeight="1">
      <c r="B574" s="27"/>
      <c r="E574" s="28"/>
    </row>
    <row r="575" spans="2:5" s="21" customFormat="1" ht="15" customHeight="1">
      <c r="B575" s="27"/>
      <c r="E575" s="28"/>
    </row>
    <row r="576" spans="2:5" s="21" customFormat="1" ht="15" customHeight="1">
      <c r="B576" s="27"/>
      <c r="E576" s="28"/>
    </row>
    <row r="577" spans="2:5" s="21" customFormat="1" ht="15" customHeight="1">
      <c r="B577" s="27"/>
      <c r="E577" s="28"/>
    </row>
    <row r="578" spans="2:5" s="21" customFormat="1" ht="15" customHeight="1">
      <c r="B578" s="27"/>
      <c r="E578" s="28"/>
    </row>
    <row r="579" spans="2:5" s="21" customFormat="1" ht="15" customHeight="1">
      <c r="B579" s="27"/>
      <c r="E579" s="28"/>
    </row>
    <row r="580" spans="2:5" s="21" customFormat="1" ht="15" customHeight="1">
      <c r="B580" s="27"/>
      <c r="E580" s="28"/>
    </row>
    <row r="581" spans="2:5" s="21" customFormat="1" ht="15" customHeight="1">
      <c r="B581" s="27"/>
      <c r="E581" s="28"/>
    </row>
    <row r="582" spans="2:5" s="21" customFormat="1" ht="15" customHeight="1">
      <c r="B582" s="27"/>
      <c r="E582" s="28"/>
    </row>
    <row r="583" spans="2:5" s="21" customFormat="1" ht="15" customHeight="1">
      <c r="B583" s="27"/>
      <c r="E583" s="28"/>
    </row>
    <row r="584" spans="2:5" s="21" customFormat="1" ht="15" customHeight="1">
      <c r="B584" s="27"/>
      <c r="E584" s="28"/>
    </row>
    <row r="585" spans="2:5" s="21" customFormat="1" ht="15" customHeight="1">
      <c r="B585" s="27"/>
      <c r="E585" s="28"/>
    </row>
    <row r="586" spans="2:5" s="21" customFormat="1" ht="15" customHeight="1">
      <c r="B586" s="27"/>
      <c r="E586" s="28"/>
    </row>
    <row r="587" spans="2:5" s="21" customFormat="1" ht="15" customHeight="1">
      <c r="B587" s="27"/>
      <c r="E587" s="28"/>
    </row>
    <row r="588" spans="2:5" s="21" customFormat="1" ht="15" customHeight="1">
      <c r="B588" s="27"/>
      <c r="E588" s="28"/>
    </row>
    <row r="589" spans="2:5" s="21" customFormat="1" ht="15" customHeight="1">
      <c r="B589" s="27"/>
      <c r="E589" s="28"/>
    </row>
    <row r="590" spans="2:5" s="21" customFormat="1" ht="15" customHeight="1">
      <c r="B590" s="27"/>
      <c r="E590" s="28"/>
    </row>
    <row r="591" spans="2:5" s="21" customFormat="1" ht="15" customHeight="1">
      <c r="B591" s="27"/>
      <c r="E591" s="28"/>
    </row>
    <row r="592" spans="2:5" s="21" customFormat="1" ht="15" customHeight="1">
      <c r="B592" s="27"/>
      <c r="E592" s="28"/>
    </row>
    <row r="593" spans="2:5" s="21" customFormat="1" ht="15" customHeight="1">
      <c r="B593" s="27"/>
      <c r="E593" s="28"/>
    </row>
    <row r="594" spans="2:5" s="21" customFormat="1" ht="15" customHeight="1">
      <c r="B594" s="27"/>
      <c r="E594" s="28"/>
    </row>
    <row r="595" spans="2:5" s="21" customFormat="1" ht="15" customHeight="1">
      <c r="B595" s="27"/>
      <c r="E595" s="28"/>
    </row>
    <row r="596" spans="2:5" s="21" customFormat="1" ht="15" customHeight="1">
      <c r="B596" s="27"/>
      <c r="E596" s="28"/>
    </row>
    <row r="597" spans="2:5" s="21" customFormat="1" ht="15" customHeight="1">
      <c r="B597" s="27"/>
      <c r="E597" s="28"/>
    </row>
    <row r="598" spans="2:5" s="21" customFormat="1" ht="15" customHeight="1">
      <c r="B598" s="27"/>
      <c r="E598" s="28"/>
    </row>
    <row r="599" spans="2:5" s="21" customFormat="1" ht="15" customHeight="1">
      <c r="B599" s="27"/>
      <c r="E599" s="28"/>
    </row>
    <row r="600" spans="2:5" s="21" customFormat="1" ht="15" customHeight="1">
      <c r="B600" s="27"/>
      <c r="E600" s="28"/>
    </row>
    <row r="601" spans="2:5" s="21" customFormat="1" ht="15" customHeight="1">
      <c r="B601" s="27"/>
      <c r="E601" s="28"/>
    </row>
    <row r="602" spans="2:5" s="21" customFormat="1" ht="15" customHeight="1">
      <c r="B602" s="27"/>
      <c r="E602" s="28"/>
    </row>
    <row r="603" spans="2:5" s="21" customFormat="1" ht="15" customHeight="1">
      <c r="B603" s="27"/>
      <c r="E603" s="28"/>
    </row>
    <row r="604" spans="2:5" s="21" customFormat="1" ht="15" customHeight="1">
      <c r="B604" s="27"/>
      <c r="E604" s="28"/>
    </row>
    <row r="605" spans="2:5" s="21" customFormat="1" ht="15" customHeight="1">
      <c r="B605" s="27"/>
      <c r="E605" s="28"/>
    </row>
    <row r="606" spans="2:5" s="21" customFormat="1" ht="15" customHeight="1">
      <c r="B606" s="27"/>
      <c r="E606" s="28"/>
    </row>
    <row r="607" spans="2:5" s="21" customFormat="1" ht="15" customHeight="1">
      <c r="B607" s="27"/>
      <c r="E607" s="28"/>
    </row>
    <row r="608" spans="2:5" s="21" customFormat="1" ht="15" customHeight="1">
      <c r="B608" s="27"/>
      <c r="E608" s="28"/>
    </row>
    <row r="609" spans="2:5" s="21" customFormat="1" ht="15" customHeight="1">
      <c r="B609" s="27"/>
      <c r="E609" s="28"/>
    </row>
    <row r="610" spans="2:5" s="21" customFormat="1" ht="15" customHeight="1">
      <c r="B610" s="27"/>
      <c r="E610" s="28"/>
    </row>
    <row r="611" spans="2:5" s="21" customFormat="1" ht="15" customHeight="1">
      <c r="B611" s="27"/>
      <c r="E611" s="28"/>
    </row>
    <row r="612" spans="2:5" s="21" customFormat="1" ht="15" customHeight="1">
      <c r="B612" s="27"/>
      <c r="E612" s="28"/>
    </row>
    <row r="613" spans="2:5" s="21" customFormat="1" ht="15" customHeight="1">
      <c r="B613" s="27"/>
      <c r="E613" s="28"/>
    </row>
    <row r="614" spans="2:5" s="21" customFormat="1" ht="15" customHeight="1">
      <c r="B614" s="27"/>
      <c r="E614" s="28"/>
    </row>
    <row r="615" spans="2:5" s="21" customFormat="1" ht="15" customHeight="1">
      <c r="B615" s="27"/>
      <c r="E615" s="28"/>
    </row>
    <row r="616" spans="2:5" s="21" customFormat="1" ht="15" customHeight="1">
      <c r="B616" s="27"/>
      <c r="E616" s="28"/>
    </row>
    <row r="617" spans="2:5" s="21" customFormat="1" ht="15" customHeight="1">
      <c r="B617" s="27"/>
      <c r="E617" s="28"/>
    </row>
    <row r="618" spans="2:5" s="21" customFormat="1" ht="15" customHeight="1">
      <c r="B618" s="27"/>
      <c r="E618" s="28"/>
    </row>
    <row r="619" spans="2:5" s="21" customFormat="1" ht="15" customHeight="1">
      <c r="B619" s="27"/>
      <c r="E619" s="28"/>
    </row>
    <row r="620" spans="2:5" s="21" customFormat="1" ht="15" customHeight="1">
      <c r="B620" s="27"/>
      <c r="E620" s="28"/>
    </row>
    <row r="621" spans="2:5" s="21" customFormat="1" ht="15" customHeight="1">
      <c r="B621" s="27"/>
      <c r="E621" s="28"/>
    </row>
    <row r="622" spans="2:5" s="21" customFormat="1" ht="15" customHeight="1">
      <c r="B622" s="27"/>
      <c r="E622" s="28"/>
    </row>
    <row r="623" spans="2:5" s="21" customFormat="1" ht="15" customHeight="1">
      <c r="B623" s="27"/>
      <c r="E623" s="28"/>
    </row>
    <row r="624" spans="2:5" s="21" customFormat="1" ht="15" customHeight="1">
      <c r="B624" s="27"/>
      <c r="E624" s="28"/>
    </row>
    <row r="625" spans="2:5" s="21" customFormat="1" ht="15" customHeight="1">
      <c r="B625" s="27"/>
      <c r="E625" s="28"/>
    </row>
    <row r="626" spans="2:5" s="21" customFormat="1" ht="15" customHeight="1">
      <c r="B626" s="27"/>
      <c r="E626" s="28"/>
    </row>
    <row r="627" spans="2:5" s="21" customFormat="1" ht="15" customHeight="1">
      <c r="B627" s="27"/>
      <c r="E627" s="28"/>
    </row>
    <row r="628" spans="2:5" s="21" customFormat="1" ht="15" customHeight="1">
      <c r="B628" s="27"/>
      <c r="E628" s="28"/>
    </row>
    <row r="629" spans="2:5" s="21" customFormat="1" ht="15" customHeight="1">
      <c r="B629" s="27"/>
      <c r="E629" s="28"/>
    </row>
    <row r="630" spans="2:5" s="21" customFormat="1" ht="15" customHeight="1">
      <c r="B630" s="27"/>
      <c r="E630" s="28"/>
    </row>
    <row r="631" spans="2:5" s="21" customFormat="1" ht="15" customHeight="1">
      <c r="B631" s="27"/>
      <c r="E631" s="28"/>
    </row>
    <row r="632" spans="2:5" s="21" customFormat="1" ht="15" customHeight="1">
      <c r="B632" s="27"/>
      <c r="E632" s="28"/>
    </row>
    <row r="633" spans="2:5" s="21" customFormat="1" ht="15" customHeight="1">
      <c r="B633" s="27"/>
      <c r="E633" s="28"/>
    </row>
    <row r="634" spans="2:5" s="21" customFormat="1" ht="15" customHeight="1">
      <c r="B634" s="27"/>
      <c r="E634" s="28"/>
    </row>
    <row r="635" spans="2:5" s="21" customFormat="1" ht="15" customHeight="1">
      <c r="B635" s="27"/>
      <c r="E635" s="28"/>
    </row>
    <row r="636" spans="2:5" s="21" customFormat="1" ht="15" customHeight="1">
      <c r="B636" s="27"/>
      <c r="E636" s="28"/>
    </row>
    <row r="637" spans="2:5" s="21" customFormat="1" ht="15" customHeight="1">
      <c r="B637" s="27"/>
      <c r="E637" s="28"/>
    </row>
    <row r="638" spans="2:5" s="21" customFormat="1" ht="15" customHeight="1">
      <c r="B638" s="27"/>
      <c r="E638" s="28"/>
    </row>
    <row r="639" spans="2:5" s="21" customFormat="1" ht="15" customHeight="1">
      <c r="B639" s="27"/>
      <c r="E639" s="28"/>
    </row>
    <row r="640" spans="2:5" s="21" customFormat="1" ht="15" customHeight="1">
      <c r="B640" s="27"/>
      <c r="E640" s="28"/>
    </row>
    <row r="641" spans="2:5" s="21" customFormat="1" ht="15" customHeight="1">
      <c r="B641" s="27"/>
      <c r="E641" s="28"/>
    </row>
    <row r="642" spans="2:5" s="21" customFormat="1" ht="15" customHeight="1">
      <c r="B642" s="27"/>
      <c r="E642" s="28"/>
    </row>
    <row r="643" spans="2:5" s="21" customFormat="1" ht="15" customHeight="1">
      <c r="B643" s="27"/>
      <c r="E643" s="28"/>
    </row>
    <row r="644" spans="2:5" s="21" customFormat="1" ht="15" customHeight="1">
      <c r="B644" s="27"/>
      <c r="E644" s="28"/>
    </row>
    <row r="645" spans="2:5" s="21" customFormat="1" ht="15" customHeight="1">
      <c r="B645" s="27"/>
      <c r="E645" s="28"/>
    </row>
    <row r="646" spans="2:5" s="21" customFormat="1" ht="15" customHeight="1">
      <c r="B646" s="27"/>
      <c r="E646" s="28"/>
    </row>
    <row r="647" spans="2:5" s="21" customFormat="1" ht="15" customHeight="1">
      <c r="B647" s="27"/>
      <c r="E647" s="28"/>
    </row>
    <row r="648" spans="2:5" s="21" customFormat="1" ht="15" customHeight="1">
      <c r="B648" s="27"/>
      <c r="E648" s="28"/>
    </row>
    <row r="649" spans="2:5" s="21" customFormat="1" ht="15" customHeight="1">
      <c r="B649" s="27"/>
      <c r="E649" s="28"/>
    </row>
    <row r="650" spans="2:5" s="21" customFormat="1" ht="15" customHeight="1">
      <c r="B650" s="27"/>
      <c r="E650" s="28"/>
    </row>
    <row r="651" spans="2:5" s="21" customFormat="1" ht="15" customHeight="1">
      <c r="B651" s="27"/>
      <c r="E651" s="28"/>
    </row>
    <row r="652" spans="2:5" s="21" customFormat="1" ht="15" customHeight="1">
      <c r="B652" s="27"/>
      <c r="E652" s="28"/>
    </row>
    <row r="653" spans="2:5" s="21" customFormat="1" ht="15" customHeight="1">
      <c r="B653" s="27"/>
      <c r="E653" s="28"/>
    </row>
    <row r="654" spans="2:5" s="21" customFormat="1" ht="15" customHeight="1">
      <c r="B654" s="27"/>
      <c r="E654" s="28"/>
    </row>
    <row r="655" spans="2:5" s="21" customFormat="1" ht="15" customHeight="1">
      <c r="B655" s="27"/>
      <c r="E655" s="28"/>
    </row>
    <row r="656" spans="2:5" s="21" customFormat="1" ht="15" customHeight="1">
      <c r="B656" s="27"/>
      <c r="E656" s="28"/>
    </row>
    <row r="657" spans="2:5" s="21" customFormat="1" ht="15" customHeight="1">
      <c r="B657" s="27"/>
      <c r="E657" s="28"/>
    </row>
    <row r="658" spans="2:5" s="21" customFormat="1" ht="15" customHeight="1">
      <c r="B658" s="27"/>
      <c r="E658" s="28"/>
    </row>
    <row r="659" spans="2:5" s="21" customFormat="1" ht="15" customHeight="1">
      <c r="B659" s="27"/>
      <c r="E659" s="28"/>
    </row>
    <row r="660" spans="2:5" s="21" customFormat="1" ht="15" customHeight="1">
      <c r="B660" s="27"/>
      <c r="E660" s="28"/>
    </row>
    <row r="661" spans="2:5" s="21" customFormat="1" ht="15" customHeight="1">
      <c r="B661" s="27"/>
      <c r="E661" s="28"/>
    </row>
    <row r="662" spans="2:5" s="21" customFormat="1" ht="15" customHeight="1">
      <c r="B662" s="27"/>
      <c r="E662" s="28"/>
    </row>
    <row r="663" spans="2:5" s="21" customFormat="1" ht="15" customHeight="1">
      <c r="B663" s="27"/>
      <c r="E663" s="28"/>
    </row>
    <row r="664" spans="2:5" s="21" customFormat="1" ht="15" customHeight="1">
      <c r="B664" s="27"/>
      <c r="E664" s="28"/>
    </row>
    <row r="665" spans="2:5" s="21" customFormat="1" ht="15" customHeight="1">
      <c r="B665" s="27"/>
      <c r="E665" s="28"/>
    </row>
    <row r="666" spans="2:5" s="21" customFormat="1" ht="15" customHeight="1">
      <c r="B666" s="27"/>
      <c r="E666" s="28"/>
    </row>
    <row r="667" spans="2:5" s="21" customFormat="1" ht="15" customHeight="1">
      <c r="B667" s="27"/>
      <c r="E667" s="28"/>
    </row>
    <row r="668" spans="2:5" s="21" customFormat="1" ht="15" customHeight="1">
      <c r="B668" s="27"/>
      <c r="E668" s="28"/>
    </row>
    <row r="669" spans="2:5" s="21" customFormat="1" ht="15" customHeight="1">
      <c r="B669" s="27"/>
      <c r="E669" s="28"/>
    </row>
    <row r="670" spans="2:5" s="21" customFormat="1" ht="15" customHeight="1">
      <c r="B670" s="27"/>
      <c r="E670" s="28"/>
    </row>
    <row r="671" spans="2:5" s="21" customFormat="1" ht="15" customHeight="1">
      <c r="B671" s="27"/>
      <c r="E671" s="28"/>
    </row>
    <row r="672" spans="2:5" s="21" customFormat="1" ht="15" customHeight="1">
      <c r="B672" s="27"/>
      <c r="E672" s="28"/>
    </row>
    <row r="673" spans="2:5" s="21" customFormat="1" ht="15" customHeight="1">
      <c r="B673" s="27"/>
      <c r="E673" s="28"/>
    </row>
    <row r="674" spans="2:5" s="21" customFormat="1" ht="15" customHeight="1">
      <c r="B674" s="27"/>
      <c r="E674" s="28"/>
    </row>
    <row r="675" spans="2:5" s="21" customFormat="1" ht="15" customHeight="1">
      <c r="B675" s="27"/>
      <c r="E675" s="28"/>
    </row>
    <row r="676" spans="2:5" s="21" customFormat="1" ht="15" customHeight="1">
      <c r="B676" s="27"/>
      <c r="E676" s="28"/>
    </row>
    <row r="677" spans="2:5" s="21" customFormat="1" ht="15" customHeight="1">
      <c r="B677" s="27"/>
      <c r="E677" s="28"/>
    </row>
    <row r="678" spans="2:5" s="21" customFormat="1" ht="15" customHeight="1">
      <c r="B678" s="27"/>
      <c r="E678" s="28"/>
    </row>
    <row r="679" spans="2:5" s="21" customFormat="1" ht="15" customHeight="1">
      <c r="B679" s="27"/>
      <c r="E679" s="28"/>
    </row>
    <row r="680" spans="2:5" s="21" customFormat="1" ht="15" customHeight="1">
      <c r="B680" s="27"/>
      <c r="E680" s="28"/>
    </row>
    <row r="681" spans="2:5" s="21" customFormat="1" ht="15" customHeight="1">
      <c r="B681" s="27"/>
      <c r="E681" s="28"/>
    </row>
    <row r="682" spans="2:5" s="21" customFormat="1" ht="15" customHeight="1">
      <c r="B682" s="27"/>
      <c r="E682" s="28"/>
    </row>
    <row r="683" spans="2:5" s="21" customFormat="1" ht="15" customHeight="1">
      <c r="B683" s="27"/>
      <c r="E683" s="28"/>
    </row>
    <row r="684" spans="2:5" s="21" customFormat="1" ht="15" customHeight="1">
      <c r="B684" s="27"/>
      <c r="E684" s="28"/>
    </row>
    <row r="685" spans="2:5" s="21" customFormat="1" ht="15" customHeight="1">
      <c r="B685" s="27"/>
      <c r="E685" s="28"/>
    </row>
    <row r="686" spans="2:5" s="21" customFormat="1" ht="15" customHeight="1">
      <c r="B686" s="27"/>
      <c r="E686" s="28"/>
    </row>
    <row r="687" spans="2:5" s="21" customFormat="1" ht="15" customHeight="1">
      <c r="B687" s="27"/>
      <c r="E687" s="28"/>
    </row>
    <row r="688" spans="2:5" s="21" customFormat="1" ht="15" customHeight="1">
      <c r="B688" s="27"/>
      <c r="E688" s="28"/>
    </row>
    <row r="689" spans="2:5" s="21" customFormat="1" ht="15" customHeight="1">
      <c r="B689" s="27"/>
      <c r="E689" s="28"/>
    </row>
    <row r="690" spans="2:5" s="21" customFormat="1" ht="15" customHeight="1">
      <c r="B690" s="27"/>
      <c r="E690" s="28"/>
    </row>
    <row r="691" spans="2:5" s="21" customFormat="1" ht="15" customHeight="1">
      <c r="B691" s="27"/>
      <c r="E691" s="28"/>
    </row>
    <row r="692" spans="2:5" s="21" customFormat="1" ht="15" customHeight="1">
      <c r="B692" s="27"/>
      <c r="E692" s="28"/>
    </row>
    <row r="693" spans="2:5" s="21" customFormat="1" ht="15" customHeight="1">
      <c r="B693" s="27"/>
      <c r="E693" s="28"/>
    </row>
    <row r="694" spans="2:5" s="21" customFormat="1" ht="15" customHeight="1">
      <c r="B694" s="27"/>
      <c r="E694" s="28"/>
    </row>
    <row r="695" spans="2:5" s="21" customFormat="1" ht="15" customHeight="1">
      <c r="B695" s="27"/>
      <c r="E695" s="28"/>
    </row>
    <row r="696" spans="2:5" s="21" customFormat="1" ht="15" customHeight="1">
      <c r="B696" s="27"/>
      <c r="E696" s="28"/>
    </row>
    <row r="697" spans="2:5" s="21" customFormat="1" ht="15" customHeight="1">
      <c r="B697" s="27"/>
      <c r="E697" s="28"/>
    </row>
    <row r="698" spans="2:5" s="21" customFormat="1" ht="15" customHeight="1">
      <c r="B698" s="27"/>
      <c r="E698" s="28"/>
    </row>
    <row r="699" spans="2:5" s="21" customFormat="1" ht="15" customHeight="1">
      <c r="B699" s="27"/>
      <c r="E699" s="28"/>
    </row>
    <row r="700" spans="2:5" s="21" customFormat="1" ht="15" customHeight="1">
      <c r="B700" s="27"/>
      <c r="E700" s="28"/>
    </row>
    <row r="701" spans="2:5" s="21" customFormat="1" ht="15" customHeight="1">
      <c r="B701" s="27"/>
      <c r="E701" s="28"/>
    </row>
    <row r="702" spans="2:5" s="21" customFormat="1" ht="15" customHeight="1">
      <c r="B702" s="27"/>
      <c r="E702" s="28"/>
    </row>
    <row r="703" spans="2:5" s="21" customFormat="1" ht="15" customHeight="1">
      <c r="B703" s="27"/>
      <c r="E703" s="28"/>
    </row>
    <row r="704" spans="2:5" s="21" customFormat="1" ht="15" customHeight="1">
      <c r="B704" s="27"/>
      <c r="E704" s="28"/>
    </row>
    <row r="705" spans="2:5" s="21" customFormat="1" ht="15" customHeight="1">
      <c r="B705" s="27"/>
      <c r="E705" s="28"/>
    </row>
    <row r="706" spans="2:5" s="21" customFormat="1" ht="15" customHeight="1">
      <c r="B706" s="27"/>
      <c r="E706" s="28"/>
    </row>
    <row r="707" spans="2:5" s="21" customFormat="1" ht="15" customHeight="1">
      <c r="B707" s="27"/>
      <c r="E707" s="28"/>
    </row>
    <row r="708" spans="2:5" s="21" customFormat="1" ht="15" customHeight="1">
      <c r="B708" s="27"/>
      <c r="E708" s="28"/>
    </row>
    <row r="709" spans="2:5" s="21" customFormat="1" ht="15" customHeight="1">
      <c r="B709" s="27"/>
      <c r="E709" s="28"/>
    </row>
    <row r="710" spans="2:5" s="21" customFormat="1" ht="15" customHeight="1">
      <c r="B710" s="27"/>
      <c r="E710" s="28"/>
    </row>
    <row r="711" spans="2:5" s="21" customFormat="1" ht="15" customHeight="1">
      <c r="B711" s="27"/>
      <c r="E711" s="28"/>
    </row>
    <row r="712" spans="2:5" s="21" customFormat="1" ht="15" customHeight="1">
      <c r="B712" s="27"/>
      <c r="E712" s="28"/>
    </row>
    <row r="713" spans="2:5" s="21" customFormat="1" ht="15" customHeight="1">
      <c r="B713" s="27"/>
      <c r="E713" s="28"/>
    </row>
    <row r="714" spans="2:5" s="21" customFormat="1" ht="15" customHeight="1">
      <c r="B714" s="27"/>
      <c r="E714" s="28"/>
    </row>
    <row r="715" spans="2:5" s="21" customFormat="1" ht="15" customHeight="1">
      <c r="B715" s="27"/>
      <c r="E715" s="28"/>
    </row>
    <row r="716" spans="2:5" s="21" customFormat="1" ht="15" customHeight="1">
      <c r="B716" s="27"/>
      <c r="E716" s="28"/>
    </row>
    <row r="717" spans="2:5" s="21" customFormat="1" ht="15" customHeight="1">
      <c r="B717" s="27"/>
      <c r="E717" s="28"/>
    </row>
    <row r="718" spans="2:5" s="21" customFormat="1" ht="15" customHeight="1">
      <c r="B718" s="27"/>
      <c r="E718" s="28"/>
    </row>
    <row r="719" spans="2:5" s="21" customFormat="1" ht="15" customHeight="1">
      <c r="B719" s="27"/>
      <c r="E719" s="28"/>
    </row>
    <row r="720" spans="2:5" s="21" customFormat="1" ht="15" customHeight="1">
      <c r="B720" s="27"/>
      <c r="E720" s="28"/>
    </row>
    <row r="721" spans="2:5" s="21" customFormat="1" ht="15" customHeight="1">
      <c r="B721" s="27"/>
      <c r="E721" s="28"/>
    </row>
    <row r="722" spans="2:5" s="21" customFormat="1" ht="15" customHeight="1">
      <c r="B722" s="27"/>
      <c r="E722" s="28"/>
    </row>
    <row r="723" spans="2:5" s="21" customFormat="1" ht="15" customHeight="1">
      <c r="B723" s="27"/>
      <c r="E723" s="28"/>
    </row>
    <row r="724" spans="2:5" s="21" customFormat="1" ht="15" customHeight="1">
      <c r="B724" s="27"/>
      <c r="E724" s="28"/>
    </row>
    <row r="725" spans="2:5" s="21" customFormat="1" ht="15" customHeight="1">
      <c r="B725" s="27"/>
      <c r="E725" s="28"/>
    </row>
    <row r="726" spans="2:5" s="21" customFormat="1" ht="15" customHeight="1">
      <c r="B726" s="27"/>
      <c r="E726" s="28"/>
    </row>
    <row r="727" spans="2:5" s="21" customFormat="1" ht="15" customHeight="1">
      <c r="B727" s="27"/>
      <c r="E727" s="28"/>
    </row>
    <row r="728" spans="2:5" s="21" customFormat="1" ht="15" customHeight="1">
      <c r="B728" s="27"/>
      <c r="E728" s="28"/>
    </row>
    <row r="729" spans="2:5" s="21" customFormat="1" ht="15" customHeight="1">
      <c r="B729" s="27"/>
      <c r="E729" s="28"/>
    </row>
    <row r="730" spans="2:5" s="21" customFormat="1" ht="15" customHeight="1">
      <c r="B730" s="27"/>
      <c r="E730" s="28"/>
    </row>
    <row r="731" spans="2:5" s="21" customFormat="1" ht="15" customHeight="1">
      <c r="B731" s="27"/>
      <c r="E731" s="28"/>
    </row>
    <row r="732" spans="2:5" s="21" customFormat="1" ht="15" customHeight="1">
      <c r="B732" s="27"/>
      <c r="E732" s="28"/>
    </row>
    <row r="733" spans="2:5" s="21" customFormat="1" ht="15" customHeight="1">
      <c r="B733" s="27"/>
      <c r="E733" s="28"/>
    </row>
    <row r="734" spans="2:5" s="21" customFormat="1" ht="15" customHeight="1">
      <c r="B734" s="27"/>
      <c r="E734" s="28"/>
    </row>
    <row r="735" spans="2:5" s="21" customFormat="1" ht="15" customHeight="1">
      <c r="B735" s="27"/>
      <c r="E735" s="28"/>
    </row>
    <row r="736" spans="2:5" s="21" customFormat="1" ht="15" customHeight="1">
      <c r="B736" s="27"/>
      <c r="E736" s="28"/>
    </row>
    <row r="737" spans="2:5" s="21" customFormat="1" ht="15" customHeight="1">
      <c r="B737" s="27"/>
      <c r="E737" s="28"/>
    </row>
    <row r="738" spans="2:5" s="21" customFormat="1" ht="15" customHeight="1">
      <c r="B738" s="27"/>
      <c r="E738" s="28"/>
    </row>
    <row r="739" spans="2:5" s="21" customFormat="1" ht="15" customHeight="1">
      <c r="B739" s="27"/>
      <c r="E739" s="28"/>
    </row>
    <row r="740" spans="2:5" s="21" customFormat="1" ht="15" customHeight="1">
      <c r="B740" s="27"/>
      <c r="E740" s="28"/>
    </row>
    <row r="741" spans="2:5" s="21" customFormat="1" ht="15" customHeight="1">
      <c r="B741" s="27"/>
      <c r="E741" s="28"/>
    </row>
    <row r="742" spans="2:5" s="21" customFormat="1" ht="15" customHeight="1">
      <c r="B742" s="27"/>
      <c r="E742" s="28"/>
    </row>
    <row r="743" spans="2:5" s="21" customFormat="1" ht="15" customHeight="1">
      <c r="B743" s="27"/>
      <c r="E743" s="28"/>
    </row>
    <row r="744" spans="2:5" s="21" customFormat="1" ht="15" customHeight="1">
      <c r="B744" s="27"/>
      <c r="E744" s="28"/>
    </row>
    <row r="745" spans="2:5" s="21" customFormat="1" ht="15" customHeight="1">
      <c r="B745" s="27"/>
      <c r="E745" s="28"/>
    </row>
    <row r="746" spans="2:5" s="21" customFormat="1" ht="15" customHeight="1">
      <c r="B746" s="27"/>
      <c r="E746" s="28"/>
    </row>
    <row r="747" spans="2:5" s="21" customFormat="1" ht="15" customHeight="1">
      <c r="B747" s="27"/>
      <c r="E747" s="28"/>
    </row>
    <row r="748" spans="2:5" s="21" customFormat="1" ht="15" customHeight="1">
      <c r="B748" s="27"/>
      <c r="E748" s="28"/>
    </row>
    <row r="749" spans="2:5" s="21" customFormat="1" ht="15" customHeight="1">
      <c r="B749" s="27"/>
      <c r="E749" s="28"/>
    </row>
    <row r="750" spans="2:5" s="21" customFormat="1" ht="15" customHeight="1">
      <c r="B750" s="27"/>
      <c r="E750" s="28"/>
    </row>
    <row r="751" spans="2:5" s="21" customFormat="1" ht="15" customHeight="1">
      <c r="B751" s="27"/>
      <c r="E751" s="28"/>
    </row>
    <row r="752" spans="2:5" s="21" customFormat="1" ht="15" customHeight="1">
      <c r="B752" s="27"/>
      <c r="E752" s="28"/>
    </row>
    <row r="753" spans="2:5" s="21" customFormat="1" ht="15" customHeight="1">
      <c r="B753" s="27"/>
      <c r="E753" s="28"/>
    </row>
    <row r="754" spans="2:5" s="21" customFormat="1" ht="15" customHeight="1">
      <c r="B754" s="27"/>
      <c r="E754" s="28"/>
    </row>
    <row r="755" spans="2:5" s="21" customFormat="1" ht="15" customHeight="1">
      <c r="B755" s="27"/>
      <c r="E755" s="28"/>
    </row>
    <row r="756" spans="2:5" s="21" customFormat="1" ht="15" customHeight="1">
      <c r="B756" s="27"/>
      <c r="E756" s="28"/>
    </row>
    <row r="757" spans="2:5" s="21" customFormat="1" ht="15" customHeight="1">
      <c r="B757" s="27"/>
      <c r="E757" s="28"/>
    </row>
    <row r="758" spans="2:5" s="21" customFormat="1" ht="15" customHeight="1">
      <c r="B758" s="27"/>
      <c r="E758" s="28"/>
    </row>
    <row r="759" spans="2:5" s="21" customFormat="1" ht="15" customHeight="1">
      <c r="B759" s="27"/>
      <c r="E759" s="28"/>
    </row>
    <row r="760" spans="2:5" s="21" customFormat="1" ht="15" customHeight="1">
      <c r="B760" s="27"/>
      <c r="E760" s="28"/>
    </row>
    <row r="761" spans="2:5" s="21" customFormat="1" ht="15" customHeight="1">
      <c r="B761" s="27"/>
      <c r="E761" s="28"/>
    </row>
    <row r="762" spans="2:5" s="21" customFormat="1" ht="15" customHeight="1">
      <c r="B762" s="27"/>
      <c r="E762" s="28"/>
    </row>
    <row r="763" spans="2:5" s="21" customFormat="1" ht="15" customHeight="1">
      <c r="B763" s="27"/>
      <c r="E763" s="28"/>
    </row>
    <row r="764" spans="2:5" s="21" customFormat="1" ht="15" customHeight="1">
      <c r="B764" s="27"/>
      <c r="E764" s="28"/>
    </row>
    <row r="765" spans="2:5" s="21" customFormat="1" ht="15" customHeight="1">
      <c r="B765" s="27"/>
      <c r="E765" s="28"/>
    </row>
    <row r="766" spans="2:5" s="21" customFormat="1" ht="15" customHeight="1">
      <c r="B766" s="27"/>
      <c r="E766" s="28"/>
    </row>
    <row r="767" spans="2:5" s="21" customFormat="1" ht="15" customHeight="1">
      <c r="B767" s="27"/>
      <c r="E767" s="28"/>
    </row>
    <row r="768" spans="2:5" s="21" customFormat="1" ht="15" customHeight="1">
      <c r="B768" s="27"/>
      <c r="E768" s="28"/>
    </row>
    <row r="769" spans="2:5" s="21" customFormat="1" ht="15" customHeight="1">
      <c r="B769" s="27"/>
      <c r="E769" s="28"/>
    </row>
    <row r="770" spans="2:5" s="21" customFormat="1" ht="15" customHeight="1">
      <c r="B770" s="27"/>
      <c r="E770" s="28"/>
    </row>
    <row r="771" spans="2:5" s="21" customFormat="1" ht="15" customHeight="1">
      <c r="B771" s="27"/>
      <c r="E771" s="28"/>
    </row>
    <row r="772" spans="2:5" s="21" customFormat="1" ht="15" customHeight="1">
      <c r="B772" s="27"/>
      <c r="E772" s="28"/>
    </row>
    <row r="773" spans="2:5" s="21" customFormat="1" ht="15" customHeight="1">
      <c r="B773" s="27"/>
      <c r="E773" s="28"/>
    </row>
    <row r="774" spans="2:5" s="21" customFormat="1" ht="15" customHeight="1">
      <c r="B774" s="27"/>
      <c r="E774" s="28"/>
    </row>
    <row r="775" spans="2:5" s="21" customFormat="1" ht="15" customHeight="1">
      <c r="B775" s="27"/>
      <c r="E775" s="28"/>
    </row>
    <row r="776" spans="2:5" s="21" customFormat="1" ht="15" customHeight="1">
      <c r="B776" s="27"/>
      <c r="E776" s="28"/>
    </row>
    <row r="777" spans="2:5" s="21" customFormat="1" ht="15" customHeight="1">
      <c r="B777" s="27"/>
      <c r="E777" s="28"/>
    </row>
    <row r="778" spans="2:5" s="21" customFormat="1" ht="15" customHeight="1">
      <c r="B778" s="27"/>
      <c r="E778" s="28"/>
    </row>
    <row r="779" spans="2:5" s="21" customFormat="1" ht="15" customHeight="1">
      <c r="B779" s="27"/>
      <c r="E779" s="28"/>
    </row>
    <row r="780" spans="2:5" s="21" customFormat="1" ht="15" customHeight="1">
      <c r="B780" s="27"/>
      <c r="E780" s="28"/>
    </row>
    <row r="781" spans="2:5" s="21" customFormat="1" ht="15" customHeight="1">
      <c r="B781" s="27"/>
      <c r="E781" s="28"/>
    </row>
    <row r="782" spans="2:5" s="21" customFormat="1" ht="15" customHeight="1">
      <c r="B782" s="27"/>
      <c r="E782" s="28"/>
    </row>
    <row r="783" spans="2:5" s="21" customFormat="1" ht="15" customHeight="1">
      <c r="B783" s="27"/>
      <c r="E783" s="28"/>
    </row>
    <row r="784" spans="2:5" s="21" customFormat="1" ht="15" customHeight="1">
      <c r="B784" s="27"/>
      <c r="E784" s="28"/>
    </row>
    <row r="785" spans="2:5" s="21" customFormat="1" ht="15" customHeight="1">
      <c r="B785" s="27"/>
      <c r="E785" s="28"/>
    </row>
    <row r="786" spans="2:5" s="21" customFormat="1" ht="15" customHeight="1">
      <c r="B786" s="27"/>
      <c r="E786" s="28"/>
    </row>
    <row r="787" spans="2:5" s="21" customFormat="1" ht="15" customHeight="1">
      <c r="B787" s="27"/>
      <c r="E787" s="28"/>
    </row>
    <row r="788" spans="2:5" s="21" customFormat="1" ht="15" customHeight="1">
      <c r="B788" s="27"/>
      <c r="E788" s="28"/>
    </row>
    <row r="789" spans="2:5" s="21" customFormat="1" ht="15" customHeight="1">
      <c r="B789" s="27"/>
      <c r="E789" s="28"/>
    </row>
    <row r="790" spans="2:5" s="21" customFormat="1" ht="15" customHeight="1">
      <c r="B790" s="27"/>
      <c r="E790" s="28"/>
    </row>
    <row r="791" spans="2:5" s="21" customFormat="1" ht="15" customHeight="1">
      <c r="B791" s="27"/>
      <c r="E791" s="28"/>
    </row>
    <row r="792" spans="2:5" s="21" customFormat="1" ht="15" customHeight="1">
      <c r="B792" s="27"/>
      <c r="E792" s="28"/>
    </row>
    <row r="793" spans="2:5" s="21" customFormat="1" ht="15" customHeight="1">
      <c r="B793" s="27"/>
      <c r="E793" s="28"/>
    </row>
    <row r="794" spans="2:5" s="21" customFormat="1" ht="15" customHeight="1">
      <c r="B794" s="27"/>
      <c r="E794" s="28"/>
    </row>
    <row r="795" spans="2:5" s="21" customFormat="1" ht="15" customHeight="1">
      <c r="B795" s="27"/>
      <c r="E795" s="28"/>
    </row>
    <row r="796" spans="2:5" s="21" customFormat="1" ht="15" customHeight="1">
      <c r="B796" s="27"/>
      <c r="E796" s="28"/>
    </row>
    <row r="797" spans="2:5" s="21" customFormat="1" ht="15" customHeight="1">
      <c r="B797" s="27"/>
      <c r="E797" s="28"/>
    </row>
    <row r="798" spans="2:5" s="21" customFormat="1" ht="15" customHeight="1">
      <c r="B798" s="27"/>
      <c r="E798" s="28"/>
    </row>
    <row r="799" spans="2:5" s="21" customFormat="1" ht="15" customHeight="1">
      <c r="B799" s="27"/>
      <c r="E799" s="28"/>
    </row>
    <row r="800" spans="2:5" s="21" customFormat="1" ht="15" customHeight="1">
      <c r="B800" s="27"/>
      <c r="E800" s="28"/>
    </row>
    <row r="801" spans="2:5" s="21" customFormat="1" ht="15" customHeight="1">
      <c r="B801" s="27"/>
      <c r="E801" s="28"/>
    </row>
    <row r="802" spans="2:5" s="21" customFormat="1" ht="15" customHeight="1">
      <c r="B802" s="27"/>
      <c r="E802" s="28"/>
    </row>
    <row r="803" spans="2:5" s="21" customFormat="1" ht="15" customHeight="1">
      <c r="B803" s="27"/>
      <c r="E803" s="28"/>
    </row>
    <row r="804" spans="2:5" s="21" customFormat="1" ht="15" customHeight="1">
      <c r="B804" s="27"/>
      <c r="E804" s="28"/>
    </row>
    <row r="805" spans="2:5" s="21" customFormat="1" ht="15" customHeight="1">
      <c r="B805" s="27"/>
      <c r="E805" s="28"/>
    </row>
    <row r="806" spans="2:5" s="21" customFormat="1" ht="15" customHeight="1">
      <c r="B806" s="27"/>
      <c r="E806" s="28"/>
    </row>
    <row r="807" spans="2:5" s="21" customFormat="1" ht="15" customHeight="1">
      <c r="B807" s="27"/>
      <c r="E807" s="28"/>
    </row>
    <row r="808" spans="2:5" s="21" customFormat="1" ht="15" customHeight="1">
      <c r="B808" s="27"/>
      <c r="E808" s="28"/>
    </row>
    <row r="809" spans="2:5" s="21" customFormat="1" ht="15" customHeight="1">
      <c r="B809" s="27"/>
      <c r="E809" s="28"/>
    </row>
    <row r="810" spans="2:5" s="21" customFormat="1" ht="15" customHeight="1">
      <c r="B810" s="27"/>
      <c r="E810" s="28"/>
    </row>
    <row r="811" spans="2:5" s="21" customFormat="1" ht="15" customHeight="1">
      <c r="B811" s="27"/>
      <c r="E811" s="28"/>
    </row>
    <row r="812" spans="2:5" s="21" customFormat="1" ht="15" customHeight="1">
      <c r="B812" s="27"/>
      <c r="E812" s="28"/>
    </row>
    <row r="813" spans="2:5" s="21" customFormat="1" ht="15" customHeight="1">
      <c r="B813" s="27"/>
      <c r="E813" s="28"/>
    </row>
    <row r="814" spans="2:5" s="21" customFormat="1" ht="15" customHeight="1">
      <c r="B814" s="27"/>
      <c r="E814" s="28"/>
    </row>
    <row r="815" spans="2:5" s="21" customFormat="1" ht="15" customHeight="1">
      <c r="B815" s="27"/>
      <c r="E815" s="28"/>
    </row>
    <row r="816" spans="2:5" s="21" customFormat="1" ht="15" customHeight="1">
      <c r="B816" s="27"/>
      <c r="E816" s="28"/>
    </row>
    <row r="817" spans="2:5" s="21" customFormat="1" ht="15" customHeight="1">
      <c r="B817" s="27"/>
      <c r="E817" s="28"/>
    </row>
    <row r="818" spans="2:5" s="21" customFormat="1" ht="15" customHeight="1">
      <c r="B818" s="27"/>
      <c r="E818" s="28"/>
    </row>
    <row r="819" spans="2:5" s="21" customFormat="1" ht="15" customHeight="1">
      <c r="B819" s="27"/>
      <c r="E819" s="28"/>
    </row>
    <row r="820" spans="2:5" s="21" customFormat="1" ht="15" customHeight="1">
      <c r="B820" s="27"/>
      <c r="E820" s="28"/>
    </row>
    <row r="821" spans="2:5" s="21" customFormat="1" ht="15" customHeight="1">
      <c r="B821" s="27"/>
      <c r="E821" s="28"/>
    </row>
    <row r="822" spans="2:5" s="21" customFormat="1" ht="15" customHeight="1">
      <c r="B822" s="27"/>
      <c r="E822" s="28"/>
    </row>
    <row r="823" spans="2:5" s="21" customFormat="1" ht="15" customHeight="1">
      <c r="B823" s="27"/>
      <c r="E823" s="28"/>
    </row>
    <row r="824" spans="2:5" s="21" customFormat="1" ht="15" customHeight="1">
      <c r="B824" s="27"/>
      <c r="E824" s="28"/>
    </row>
    <row r="825" spans="2:5" s="21" customFormat="1" ht="15" customHeight="1">
      <c r="B825" s="27"/>
      <c r="E825" s="28"/>
    </row>
    <row r="826" spans="2:5" s="21" customFormat="1" ht="15" customHeight="1">
      <c r="B826" s="27"/>
      <c r="E826" s="28"/>
    </row>
    <row r="827" spans="2:5" s="21" customFormat="1" ht="15" customHeight="1">
      <c r="B827" s="27"/>
      <c r="E827" s="28"/>
    </row>
    <row r="828" spans="2:5" s="21" customFormat="1" ht="15" customHeight="1">
      <c r="B828" s="27"/>
      <c r="E828" s="28"/>
    </row>
    <row r="829" spans="2:5" s="21" customFormat="1" ht="15" customHeight="1">
      <c r="B829" s="27"/>
      <c r="E829" s="28"/>
    </row>
    <row r="830" spans="2:5" s="21" customFormat="1" ht="15" customHeight="1">
      <c r="B830" s="27"/>
      <c r="E830" s="28"/>
    </row>
    <row r="831" spans="2:5" s="21" customFormat="1" ht="15" customHeight="1">
      <c r="B831" s="27"/>
      <c r="E831" s="28"/>
    </row>
    <row r="832" spans="2:5" s="21" customFormat="1" ht="15" customHeight="1">
      <c r="B832" s="27"/>
      <c r="E832" s="28"/>
    </row>
    <row r="833" spans="2:5" s="21" customFormat="1" ht="15" customHeight="1">
      <c r="B833" s="27"/>
      <c r="E833" s="28"/>
    </row>
    <row r="834" spans="2:5" s="21" customFormat="1" ht="15" customHeight="1">
      <c r="B834" s="27"/>
      <c r="E834" s="28"/>
    </row>
    <row r="835" spans="2:5" s="21" customFormat="1" ht="15" customHeight="1">
      <c r="B835" s="27"/>
      <c r="E835" s="28"/>
    </row>
    <row r="836" spans="2:5" s="21" customFormat="1" ht="15" customHeight="1">
      <c r="B836" s="27"/>
      <c r="E836" s="28"/>
    </row>
    <row r="837" spans="2:5" s="21" customFormat="1" ht="15" customHeight="1">
      <c r="B837" s="27"/>
      <c r="E837" s="28"/>
    </row>
    <row r="838" spans="2:5" s="21" customFormat="1" ht="15" customHeight="1">
      <c r="B838" s="27"/>
      <c r="E838" s="28"/>
    </row>
    <row r="839" spans="2:5" s="21" customFormat="1" ht="15" customHeight="1">
      <c r="B839" s="27"/>
      <c r="E839" s="28"/>
    </row>
    <row r="840" spans="2:5" s="21" customFormat="1" ht="15" customHeight="1">
      <c r="B840" s="27"/>
      <c r="E840" s="28"/>
    </row>
    <row r="841" spans="2:5" s="21" customFormat="1" ht="15" customHeight="1">
      <c r="B841" s="27"/>
      <c r="E841" s="28"/>
    </row>
    <row r="842" spans="2:5" s="21" customFormat="1" ht="15" customHeight="1">
      <c r="B842" s="27"/>
      <c r="E842" s="28"/>
    </row>
    <row r="843" spans="2:5" s="21" customFormat="1" ht="15" customHeight="1">
      <c r="B843" s="27"/>
      <c r="E843" s="28"/>
    </row>
    <row r="844" spans="2:5" s="21" customFormat="1" ht="15" customHeight="1">
      <c r="B844" s="27"/>
      <c r="E844" s="28"/>
    </row>
    <row r="845" spans="2:5" s="21" customFormat="1" ht="15" customHeight="1">
      <c r="B845" s="27"/>
      <c r="E845" s="28"/>
    </row>
    <row r="846" spans="2:5" s="21" customFormat="1" ht="15" customHeight="1">
      <c r="B846" s="27"/>
      <c r="E846" s="28"/>
    </row>
    <row r="847" spans="2:5" s="21" customFormat="1" ht="15" customHeight="1">
      <c r="B847" s="27"/>
      <c r="E847" s="28"/>
    </row>
    <row r="848" spans="2:5" s="21" customFormat="1" ht="15" customHeight="1">
      <c r="B848" s="27"/>
      <c r="E848" s="28"/>
    </row>
    <row r="849" spans="2:5" s="21" customFormat="1" ht="15" customHeight="1">
      <c r="B849" s="27"/>
      <c r="E849" s="28"/>
    </row>
    <row r="850" spans="2:5" s="21" customFormat="1" ht="15" customHeight="1">
      <c r="B850" s="27"/>
      <c r="E850" s="28"/>
    </row>
    <row r="851" spans="2:5" s="21" customFormat="1" ht="15" customHeight="1">
      <c r="B851" s="27"/>
      <c r="E851" s="28"/>
    </row>
    <row r="852" spans="2:5" s="21" customFormat="1" ht="15" customHeight="1">
      <c r="B852" s="27"/>
      <c r="E852" s="28"/>
    </row>
    <row r="853" spans="2:5" s="21" customFormat="1" ht="15" customHeight="1">
      <c r="B853" s="27"/>
      <c r="E853" s="28"/>
    </row>
    <row r="854" spans="2:5" s="21" customFormat="1" ht="15" customHeight="1">
      <c r="B854" s="27"/>
      <c r="E854" s="28"/>
    </row>
    <row r="855" spans="2:5" s="21" customFormat="1" ht="15" customHeight="1">
      <c r="B855" s="27"/>
      <c r="E855" s="28"/>
    </row>
    <row r="856" spans="2:5" s="21" customFormat="1" ht="15" customHeight="1">
      <c r="B856" s="27"/>
      <c r="E856" s="28"/>
    </row>
    <row r="857" spans="2:5" s="21" customFormat="1" ht="15" customHeight="1">
      <c r="B857" s="27"/>
      <c r="E857" s="28"/>
    </row>
    <row r="858" spans="2:5" s="21" customFormat="1" ht="15" customHeight="1">
      <c r="B858" s="27"/>
      <c r="E858" s="28"/>
    </row>
    <row r="859" spans="2:5" s="21" customFormat="1" ht="15" customHeight="1">
      <c r="B859" s="27"/>
      <c r="E859" s="28"/>
    </row>
    <row r="860" spans="2:5" s="21" customFormat="1" ht="15" customHeight="1">
      <c r="B860" s="27"/>
      <c r="E860" s="28"/>
    </row>
    <row r="861" spans="2:5" s="21" customFormat="1" ht="15" customHeight="1">
      <c r="B861" s="27"/>
      <c r="E861" s="28"/>
    </row>
    <row r="862" spans="2:5" s="21" customFormat="1" ht="15" customHeight="1">
      <c r="B862" s="27"/>
      <c r="E862" s="28"/>
    </row>
    <row r="863" spans="2:5" s="21" customFormat="1" ht="15" customHeight="1">
      <c r="B863" s="27"/>
      <c r="E863" s="28"/>
    </row>
    <row r="864" spans="2:5" s="21" customFormat="1" ht="15" customHeight="1">
      <c r="B864" s="27"/>
      <c r="E864" s="28"/>
    </row>
    <row r="865" spans="2:5" s="21" customFormat="1" ht="15" customHeight="1">
      <c r="B865" s="27"/>
      <c r="E865" s="28"/>
    </row>
    <row r="866" spans="2:5" s="21" customFormat="1" ht="15" customHeight="1">
      <c r="B866" s="27"/>
      <c r="E866" s="28"/>
    </row>
    <row r="867" spans="2:5" s="21" customFormat="1" ht="15" customHeight="1">
      <c r="B867" s="27"/>
      <c r="E867" s="28"/>
    </row>
    <row r="868" spans="2:5" s="21" customFormat="1" ht="15" customHeight="1">
      <c r="B868" s="27"/>
      <c r="E868" s="28"/>
    </row>
    <row r="869" spans="2:5" s="21" customFormat="1" ht="15" customHeight="1">
      <c r="B869" s="27"/>
      <c r="E869" s="28"/>
    </row>
    <row r="870" spans="2:5" s="21" customFormat="1" ht="15" customHeight="1">
      <c r="B870" s="27"/>
      <c r="E870" s="28"/>
    </row>
    <row r="871" spans="2:5" s="21" customFormat="1" ht="15" customHeight="1">
      <c r="B871" s="27"/>
      <c r="E871" s="28"/>
    </row>
    <row r="872" spans="2:5" s="21" customFormat="1" ht="15" customHeight="1">
      <c r="B872" s="27"/>
      <c r="E872" s="28"/>
    </row>
    <row r="873" spans="2:5" s="21" customFormat="1" ht="15" customHeight="1">
      <c r="B873" s="27"/>
      <c r="E873" s="28"/>
    </row>
    <row r="874" spans="2:5" s="21" customFormat="1" ht="15" customHeight="1">
      <c r="B874" s="27"/>
      <c r="E874" s="28"/>
    </row>
    <row r="875" spans="2:5" s="21" customFormat="1" ht="15" customHeight="1">
      <c r="B875" s="27"/>
      <c r="E875" s="28"/>
    </row>
    <row r="876" spans="2:5" s="21" customFormat="1" ht="15" customHeight="1">
      <c r="B876" s="27"/>
      <c r="E876" s="28"/>
    </row>
    <row r="877" spans="2:5" s="21" customFormat="1" ht="15" customHeight="1">
      <c r="B877" s="27"/>
      <c r="E877" s="28"/>
    </row>
    <row r="878" spans="2:5" s="21" customFormat="1" ht="15" customHeight="1">
      <c r="B878" s="27"/>
      <c r="E878" s="28"/>
    </row>
    <row r="879" spans="2:5" s="21" customFormat="1" ht="15" customHeight="1">
      <c r="B879" s="27"/>
      <c r="E879" s="28"/>
    </row>
    <row r="880" spans="2:5" s="21" customFormat="1" ht="15" customHeight="1">
      <c r="B880" s="27"/>
      <c r="E880" s="28"/>
    </row>
    <row r="881" spans="2:5" s="21" customFormat="1" ht="15" customHeight="1">
      <c r="B881" s="27"/>
      <c r="E881" s="28"/>
    </row>
    <row r="882" spans="2:5" s="21" customFormat="1" ht="15" customHeight="1">
      <c r="B882" s="27"/>
      <c r="E882" s="28"/>
    </row>
    <row r="883" spans="2:5" s="21" customFormat="1" ht="15" customHeight="1">
      <c r="B883" s="27"/>
      <c r="E883" s="28"/>
    </row>
    <row r="884" spans="2:5" s="21" customFormat="1" ht="15" customHeight="1">
      <c r="B884" s="27"/>
      <c r="E884" s="28"/>
    </row>
    <row r="885" spans="2:5" s="21" customFormat="1" ht="15" customHeight="1">
      <c r="B885" s="27"/>
      <c r="E885" s="28"/>
    </row>
    <row r="886" spans="2:5" s="21" customFormat="1" ht="15" customHeight="1">
      <c r="B886" s="27"/>
      <c r="E886" s="28"/>
    </row>
    <row r="887" spans="2:5" s="21" customFormat="1" ht="15" customHeight="1">
      <c r="B887" s="27"/>
      <c r="E887" s="28"/>
    </row>
    <row r="888" spans="2:5" s="21" customFormat="1" ht="15" customHeight="1">
      <c r="B888" s="27"/>
      <c r="E888" s="28"/>
    </row>
    <row r="889" spans="2:5" s="21" customFormat="1" ht="15" customHeight="1">
      <c r="B889" s="27"/>
      <c r="E889" s="28"/>
    </row>
    <row r="890" spans="2:5" s="21" customFormat="1" ht="15" customHeight="1">
      <c r="B890" s="27"/>
      <c r="E890" s="28"/>
    </row>
    <row r="891" spans="2:5" s="21" customFormat="1" ht="15" customHeight="1">
      <c r="B891" s="27"/>
      <c r="E891" s="28"/>
    </row>
    <row r="892" spans="2:5" s="21" customFormat="1" ht="15" customHeight="1">
      <c r="B892" s="27"/>
      <c r="E892" s="28"/>
    </row>
    <row r="893" spans="2:5" s="21" customFormat="1" ht="15" customHeight="1">
      <c r="B893" s="27"/>
      <c r="E893" s="28"/>
    </row>
    <row r="894" spans="2:5" s="21" customFormat="1" ht="15" customHeight="1">
      <c r="B894" s="27"/>
      <c r="E894" s="28"/>
    </row>
    <row r="895" spans="2:5" s="21" customFormat="1" ht="15" customHeight="1">
      <c r="B895" s="27"/>
      <c r="E895" s="28"/>
    </row>
    <row r="896" spans="2:5" s="21" customFormat="1" ht="15" customHeight="1">
      <c r="B896" s="27"/>
      <c r="E896" s="28"/>
    </row>
    <row r="897" spans="2:5" s="21" customFormat="1" ht="15" customHeight="1">
      <c r="B897" s="27"/>
      <c r="E897" s="28"/>
    </row>
    <row r="898" spans="2:5" s="21" customFormat="1" ht="15" customHeight="1">
      <c r="B898" s="27"/>
      <c r="E898" s="28"/>
    </row>
    <row r="899" spans="2:5" s="21" customFormat="1" ht="15" customHeight="1">
      <c r="B899" s="27"/>
      <c r="E899" s="28"/>
    </row>
    <row r="900" spans="2:5" s="21" customFormat="1" ht="15" customHeight="1">
      <c r="B900" s="27"/>
      <c r="E900" s="28"/>
    </row>
    <row r="901" spans="2:5" s="21" customFormat="1" ht="15" customHeight="1">
      <c r="B901" s="27"/>
      <c r="E901" s="28"/>
    </row>
    <row r="902" spans="2:5" s="21" customFormat="1" ht="15" customHeight="1">
      <c r="B902" s="27"/>
      <c r="E902" s="28"/>
    </row>
    <row r="903" spans="2:5" s="21" customFormat="1" ht="15" customHeight="1">
      <c r="B903" s="27"/>
      <c r="E903" s="28"/>
    </row>
    <row r="904" spans="2:5" s="21" customFormat="1" ht="15" customHeight="1">
      <c r="B904" s="27"/>
      <c r="E904" s="28"/>
    </row>
    <row r="905" spans="2:5" s="21" customFormat="1" ht="15" customHeight="1">
      <c r="B905" s="27"/>
      <c r="E905" s="28"/>
    </row>
    <row r="906" spans="2:5" s="21" customFormat="1" ht="15" customHeight="1">
      <c r="B906" s="27"/>
      <c r="E906" s="28"/>
    </row>
    <row r="907" spans="2:5" s="21" customFormat="1" ht="15" customHeight="1">
      <c r="B907" s="27"/>
      <c r="E907" s="28"/>
    </row>
    <row r="908" spans="2:5" s="21" customFormat="1" ht="15" customHeight="1">
      <c r="B908" s="27"/>
      <c r="E908" s="28"/>
    </row>
    <row r="909" spans="2:5" s="21" customFormat="1" ht="15" customHeight="1">
      <c r="B909" s="27"/>
      <c r="E909" s="28"/>
    </row>
    <row r="910" spans="2:5" s="21" customFormat="1" ht="15" customHeight="1">
      <c r="B910" s="27"/>
      <c r="E910" s="28"/>
    </row>
    <row r="911" spans="2:5" s="21" customFormat="1" ht="15" customHeight="1">
      <c r="B911" s="27"/>
      <c r="E911" s="28"/>
    </row>
    <row r="912" spans="2:5" s="21" customFormat="1" ht="15" customHeight="1">
      <c r="B912" s="27"/>
      <c r="E912" s="28"/>
    </row>
    <row r="913" spans="2:5" s="21" customFormat="1" ht="15" customHeight="1">
      <c r="B913" s="27"/>
      <c r="E913" s="28"/>
    </row>
    <row r="914" spans="2:5" s="21" customFormat="1" ht="15" customHeight="1">
      <c r="B914" s="27"/>
      <c r="E914" s="28"/>
    </row>
    <row r="915" spans="2:5" s="21" customFormat="1" ht="15" customHeight="1">
      <c r="B915" s="27"/>
      <c r="E915" s="28"/>
    </row>
    <row r="916" spans="2:5" s="21" customFormat="1" ht="15" customHeight="1">
      <c r="B916" s="27"/>
      <c r="E916" s="28"/>
    </row>
    <row r="917" spans="2:5" s="21" customFormat="1" ht="15" customHeight="1">
      <c r="B917" s="27"/>
      <c r="E917" s="28"/>
    </row>
    <row r="918" spans="2:5" s="21" customFormat="1" ht="15" customHeight="1">
      <c r="B918" s="27"/>
      <c r="E918" s="28"/>
    </row>
    <row r="919" spans="2:5" s="21" customFormat="1" ht="15" customHeight="1">
      <c r="B919" s="27"/>
      <c r="E919" s="28"/>
    </row>
    <row r="920" spans="2:5" s="21" customFormat="1" ht="15" customHeight="1">
      <c r="B920" s="27"/>
      <c r="E920" s="28"/>
    </row>
    <row r="921" spans="2:5" s="21" customFormat="1" ht="15" customHeight="1">
      <c r="B921" s="27"/>
      <c r="E921" s="28"/>
    </row>
    <row r="922" spans="2:5" s="21" customFormat="1" ht="15" customHeight="1">
      <c r="B922" s="27"/>
      <c r="E922" s="28"/>
    </row>
    <row r="923" spans="2:5" s="21" customFormat="1" ht="15" customHeight="1">
      <c r="B923" s="27"/>
      <c r="E923" s="28"/>
    </row>
    <row r="924" spans="2:5" s="21" customFormat="1" ht="15" customHeight="1">
      <c r="B924" s="27"/>
      <c r="E924" s="28"/>
    </row>
    <row r="925" spans="2:5" s="21" customFormat="1" ht="15" customHeight="1">
      <c r="B925" s="27"/>
      <c r="E925" s="28"/>
    </row>
    <row r="926" spans="2:5" s="21" customFormat="1" ht="15" customHeight="1">
      <c r="B926" s="27"/>
      <c r="E926" s="28"/>
    </row>
    <row r="927" spans="2:5" s="21" customFormat="1" ht="15" customHeight="1">
      <c r="B927" s="27"/>
      <c r="E927" s="28"/>
    </row>
    <row r="928" spans="2:5" s="21" customFormat="1" ht="15" customHeight="1">
      <c r="B928" s="27"/>
      <c r="E928" s="28"/>
    </row>
    <row r="929" spans="2:5" s="21" customFormat="1" ht="15" customHeight="1">
      <c r="B929" s="27"/>
      <c r="E929" s="28"/>
    </row>
    <row r="930" spans="2:5" s="21" customFormat="1" ht="15" customHeight="1">
      <c r="B930" s="27"/>
      <c r="E930" s="28"/>
    </row>
    <row r="931" spans="2:5" s="21" customFormat="1" ht="15" customHeight="1">
      <c r="B931" s="27"/>
      <c r="E931" s="28"/>
    </row>
    <row r="932" spans="2:5" s="21" customFormat="1" ht="15" customHeight="1">
      <c r="B932" s="27"/>
      <c r="E932" s="28"/>
    </row>
    <row r="933" spans="2:5" s="21" customFormat="1" ht="15" customHeight="1">
      <c r="B933" s="27"/>
      <c r="E933" s="28"/>
    </row>
    <row r="934" spans="2:5" s="21" customFormat="1" ht="15" customHeight="1">
      <c r="B934" s="27"/>
      <c r="E934" s="28"/>
    </row>
    <row r="935" spans="2:5" s="21" customFormat="1" ht="15" customHeight="1">
      <c r="B935" s="27"/>
      <c r="E935" s="28"/>
    </row>
    <row r="936" spans="2:5" s="21" customFormat="1" ht="15" customHeight="1">
      <c r="B936" s="27"/>
      <c r="E936" s="28"/>
    </row>
    <row r="937" spans="2:5" s="21" customFormat="1" ht="15" customHeight="1">
      <c r="B937" s="27"/>
      <c r="E937" s="28"/>
    </row>
    <row r="938" spans="2:5" s="21" customFormat="1" ht="15" customHeight="1">
      <c r="B938" s="27"/>
      <c r="E938" s="28"/>
    </row>
    <row r="939" spans="2:5" s="21" customFormat="1" ht="15" customHeight="1">
      <c r="B939" s="27"/>
      <c r="E939" s="28"/>
    </row>
    <row r="940" spans="2:5" s="21" customFormat="1" ht="15" customHeight="1">
      <c r="B940" s="27"/>
      <c r="E940" s="28"/>
    </row>
    <row r="941" spans="2:5" s="21" customFormat="1" ht="15" customHeight="1">
      <c r="B941" s="27"/>
      <c r="E941" s="28"/>
    </row>
    <row r="942" spans="2:5" s="21" customFormat="1" ht="15" customHeight="1">
      <c r="B942" s="27"/>
      <c r="E942" s="28"/>
    </row>
    <row r="943" spans="2:5" s="21" customFormat="1" ht="15" customHeight="1">
      <c r="B943" s="27"/>
      <c r="E943" s="28"/>
    </row>
    <row r="944" spans="2:5" s="21" customFormat="1" ht="15" customHeight="1">
      <c r="B944" s="27"/>
      <c r="E944" s="28"/>
    </row>
    <row r="945" spans="2:5" s="21" customFormat="1" ht="15" customHeight="1">
      <c r="B945" s="27"/>
      <c r="E945" s="28"/>
    </row>
    <row r="946" spans="2:5" s="21" customFormat="1" ht="15" customHeight="1">
      <c r="B946" s="27"/>
      <c r="E946" s="28"/>
    </row>
    <row r="947" spans="2:5" s="21" customFormat="1" ht="15" customHeight="1">
      <c r="B947" s="27"/>
      <c r="E947" s="28"/>
    </row>
    <row r="948" spans="2:5" s="21" customFormat="1" ht="15" customHeight="1">
      <c r="B948" s="27"/>
      <c r="E948" s="28"/>
    </row>
    <row r="949" spans="2:5" s="21" customFormat="1" ht="15" customHeight="1">
      <c r="B949" s="27"/>
      <c r="E949" s="28"/>
    </row>
    <row r="950" spans="2:5" s="21" customFormat="1" ht="15" customHeight="1">
      <c r="B950" s="27"/>
      <c r="E950" s="28"/>
    </row>
    <row r="951" spans="2:5" s="21" customFormat="1" ht="15" customHeight="1">
      <c r="B951" s="27"/>
      <c r="E951" s="28"/>
    </row>
    <row r="952" spans="2:5" s="21" customFormat="1" ht="15" customHeight="1">
      <c r="B952" s="27"/>
      <c r="E952" s="28"/>
    </row>
    <row r="953" spans="2:5" s="21" customFormat="1" ht="15" customHeight="1">
      <c r="B953" s="27"/>
      <c r="E953" s="28"/>
    </row>
    <row r="954" spans="2:5" s="21" customFormat="1" ht="15" customHeight="1">
      <c r="B954" s="27"/>
      <c r="E954" s="28"/>
    </row>
    <row r="955" spans="2:5" s="21" customFormat="1" ht="15" customHeight="1">
      <c r="B955" s="27"/>
      <c r="E955" s="28"/>
    </row>
    <row r="956" spans="2:5" s="21" customFormat="1" ht="15" customHeight="1">
      <c r="B956" s="27"/>
      <c r="E956" s="28"/>
    </row>
    <row r="957" spans="2:5" s="21" customFormat="1" ht="15" customHeight="1">
      <c r="B957" s="27"/>
      <c r="E957" s="28"/>
    </row>
    <row r="958" spans="2:5" s="21" customFormat="1" ht="15" customHeight="1">
      <c r="B958" s="27"/>
      <c r="E958" s="28"/>
    </row>
    <row r="959" spans="2:5" s="21" customFormat="1" ht="15" customHeight="1">
      <c r="B959" s="27"/>
      <c r="E959" s="28"/>
    </row>
    <row r="960" spans="2:5" s="21" customFormat="1" ht="15" customHeight="1">
      <c r="B960" s="27"/>
      <c r="E960" s="28"/>
    </row>
    <row r="961" spans="2:5" s="21" customFormat="1" ht="15" customHeight="1">
      <c r="B961" s="27"/>
      <c r="E961" s="28"/>
    </row>
    <row r="962" spans="2:5" s="21" customFormat="1" ht="15" customHeight="1">
      <c r="B962" s="27"/>
      <c r="E962" s="28"/>
    </row>
    <row r="963" spans="2:5" s="21" customFormat="1" ht="15" customHeight="1">
      <c r="B963" s="27"/>
      <c r="E963" s="28"/>
    </row>
    <row r="964" spans="2:5" s="21" customFormat="1" ht="15" customHeight="1">
      <c r="B964" s="27"/>
      <c r="E964" s="28"/>
    </row>
    <row r="965" spans="2:5" s="21" customFormat="1" ht="15" customHeight="1">
      <c r="B965" s="27"/>
      <c r="E965" s="28"/>
    </row>
    <row r="966" spans="2:5" s="21" customFormat="1" ht="15" customHeight="1">
      <c r="B966" s="27"/>
      <c r="E966" s="28"/>
    </row>
    <row r="967" spans="2:5" s="21" customFormat="1" ht="15" customHeight="1">
      <c r="B967" s="27"/>
      <c r="E967" s="28"/>
    </row>
    <row r="968" spans="2:5" s="21" customFormat="1" ht="15" customHeight="1">
      <c r="B968" s="27"/>
      <c r="E968" s="28"/>
    </row>
    <row r="969" spans="2:5" s="21" customFormat="1" ht="15" customHeight="1">
      <c r="B969" s="27"/>
      <c r="E969" s="28"/>
    </row>
    <row r="970" spans="2:5" s="21" customFormat="1" ht="15" customHeight="1">
      <c r="B970" s="27"/>
      <c r="E970" s="28"/>
    </row>
    <row r="971" spans="2:5" s="21" customFormat="1" ht="15" customHeight="1">
      <c r="B971" s="27"/>
      <c r="E971" s="28"/>
    </row>
    <row r="972" spans="2:5" s="21" customFormat="1" ht="15" customHeight="1">
      <c r="B972" s="27"/>
      <c r="E972" s="28"/>
    </row>
    <row r="973" spans="2:5" s="21" customFormat="1" ht="15" customHeight="1">
      <c r="B973" s="27"/>
      <c r="E973" s="28"/>
    </row>
    <row r="974" spans="2:5" s="21" customFormat="1" ht="15" customHeight="1">
      <c r="B974" s="27"/>
      <c r="E974" s="28"/>
    </row>
    <row r="975" spans="2:5" s="21" customFormat="1" ht="15" customHeight="1">
      <c r="B975" s="27"/>
      <c r="E975" s="28"/>
    </row>
    <row r="976" spans="2:5" s="21" customFormat="1" ht="15" customHeight="1">
      <c r="B976" s="27"/>
      <c r="E976" s="28"/>
    </row>
    <row r="977" spans="2:5" s="21" customFormat="1" ht="15" customHeight="1">
      <c r="B977" s="27"/>
      <c r="E977" s="28"/>
    </row>
    <row r="978" spans="2:5" s="21" customFormat="1" ht="15" customHeight="1">
      <c r="B978" s="27"/>
      <c r="E978" s="28"/>
    </row>
    <row r="979" spans="2:5" s="21" customFormat="1" ht="15" customHeight="1">
      <c r="B979" s="27"/>
      <c r="E979" s="28"/>
    </row>
    <row r="980" spans="2:5" s="21" customFormat="1" ht="15" customHeight="1">
      <c r="B980" s="27"/>
      <c r="E980" s="28"/>
    </row>
    <row r="981" spans="2:5" s="21" customFormat="1" ht="15" customHeight="1">
      <c r="B981" s="27"/>
      <c r="E981" s="28"/>
    </row>
    <row r="982" spans="2:5" s="21" customFormat="1" ht="15" customHeight="1">
      <c r="B982" s="27"/>
      <c r="E982" s="28"/>
    </row>
    <row r="983" spans="2:5" s="33" customFormat="1" ht="15" customHeight="1">
      <c r="B983" s="32"/>
      <c r="E983" s="34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5" customHeight="1"/>
  <cols>
    <col min="1" max="1" width="13.625" style="22" customWidth="1"/>
    <col min="2" max="2" width="13.625" style="35" customWidth="1"/>
    <col min="3" max="4" width="13.625" style="22" customWidth="1"/>
    <col min="5" max="5" width="13.625" style="36" customWidth="1"/>
    <col min="6" max="16384" width="13.625" style="22" customWidth="1"/>
  </cols>
  <sheetData>
    <row r="1" spans="1:6" s="20" customFormat="1" ht="15" customHeight="1">
      <c r="A1" s="47" t="s">
        <v>23</v>
      </c>
      <c r="B1" s="37"/>
      <c r="C1" s="37"/>
      <c r="D1" s="37"/>
      <c r="E1" s="37"/>
      <c r="F1" s="37"/>
    </row>
    <row r="2" spans="1:6" s="38" customFormat="1" ht="15" customHeight="1" thickBot="1">
      <c r="A2" s="17" t="s">
        <v>24</v>
      </c>
      <c r="B2" s="18" t="s">
        <v>18</v>
      </c>
      <c r="C2" s="17" t="s">
        <v>19</v>
      </c>
      <c r="D2" s="17" t="s">
        <v>20</v>
      </c>
      <c r="E2" s="19" t="s">
        <v>21</v>
      </c>
      <c r="F2" s="17" t="s">
        <v>22</v>
      </c>
    </row>
    <row r="3" spans="1:6" ht="15" customHeight="1" thickTop="1">
      <c r="A3" s="23">
        <v>7.5</v>
      </c>
      <c r="B3" s="24">
        <f>382-(24.5/8)*A3*(70/30)/(120/80)</f>
        <v>346.2708333333333</v>
      </c>
      <c r="C3" s="23">
        <f>382-(24.5/8)*A3*(60/30)/(120/80)</f>
        <v>351.375</v>
      </c>
      <c r="D3" s="23">
        <f>382-(24.5/8)*A3*(50/30)</f>
        <v>343.71875</v>
      </c>
      <c r="E3" s="25">
        <f>382-(24.5/8)*A3</f>
        <v>359.03125</v>
      </c>
      <c r="F3" s="23">
        <f>SUM(B3:E3)</f>
        <v>1400.3958333333333</v>
      </c>
    </row>
    <row r="4" spans="1:6" ht="15" customHeight="1">
      <c r="A4" s="21">
        <v>8</v>
      </c>
      <c r="B4" s="27">
        <f>382-(24.5/8)*A4*(70/30)/(120/80)</f>
        <v>343.8888888888889</v>
      </c>
      <c r="C4" s="21">
        <f>382-(24.5/8)*A4*(60/30)/(120/80)</f>
        <v>349.3333333333333</v>
      </c>
      <c r="D4" s="21">
        <f>382-(24.5/8)*A4*(50/30)</f>
        <v>341.1666666666667</v>
      </c>
      <c r="E4" s="28">
        <f>382-(24.5/8)*A4</f>
        <v>357.5</v>
      </c>
      <c r="F4" s="21">
        <f>SUM(B4:E4)</f>
        <v>1391.888888888889</v>
      </c>
    </row>
    <row r="5" spans="1:7" ht="15" customHeight="1">
      <c r="A5" s="39">
        <v>8.5</v>
      </c>
      <c r="B5" s="40">
        <f aca="true" t="shared" si="0" ref="B5:B51">382-(24.5/8)*A5*(70/30)/(120/80)</f>
        <v>341.50694444444446</v>
      </c>
      <c r="C5" s="39">
        <f aca="true" t="shared" si="1" ref="C5:C51">382-(24.5/8)*A5*(60/30)/(120/80)</f>
        <v>347.2916666666667</v>
      </c>
      <c r="D5" s="39">
        <f aca="true" t="shared" si="2" ref="D5:D51">382-(24.5/8)*A5*(50/30)</f>
        <v>338.6145833333333</v>
      </c>
      <c r="E5" s="41">
        <f aca="true" t="shared" si="3" ref="E5:E51">382-(24.5/8)*A5</f>
        <v>355.96875</v>
      </c>
      <c r="F5" s="39">
        <f aca="true" t="shared" si="4" ref="F5:F51">SUM(B5:E5)</f>
        <v>1383.3819444444443</v>
      </c>
      <c r="G5" s="42"/>
    </row>
    <row r="6" spans="1:7" ht="15" customHeight="1">
      <c r="A6" s="39">
        <v>9</v>
      </c>
      <c r="B6" s="40">
        <f t="shared" si="0"/>
        <v>339.125</v>
      </c>
      <c r="C6" s="39">
        <f t="shared" si="1"/>
        <v>345.25</v>
      </c>
      <c r="D6" s="39">
        <f t="shared" si="2"/>
        <v>336.0625</v>
      </c>
      <c r="E6" s="41">
        <f t="shared" si="3"/>
        <v>354.4375</v>
      </c>
      <c r="F6" s="39">
        <f t="shared" si="4"/>
        <v>1374.875</v>
      </c>
      <c r="G6" s="42"/>
    </row>
    <row r="7" spans="1:7" ht="15" customHeight="1">
      <c r="A7" s="39">
        <v>9.5</v>
      </c>
      <c r="B7" s="40">
        <f t="shared" si="0"/>
        <v>336.74305555555554</v>
      </c>
      <c r="C7" s="39">
        <f t="shared" si="1"/>
        <v>343.2083333333333</v>
      </c>
      <c r="D7" s="39">
        <f t="shared" si="2"/>
        <v>333.5104166666667</v>
      </c>
      <c r="E7" s="41">
        <f t="shared" si="3"/>
        <v>352.90625</v>
      </c>
      <c r="F7" s="39">
        <f t="shared" si="4"/>
        <v>1366.3680555555557</v>
      </c>
      <c r="G7" s="42"/>
    </row>
    <row r="8" spans="1:7" ht="15" customHeight="1">
      <c r="A8" s="29">
        <v>10</v>
      </c>
      <c r="B8" s="30">
        <f t="shared" si="0"/>
        <v>334.3611111111111</v>
      </c>
      <c r="C8" s="29">
        <f t="shared" si="1"/>
        <v>341.1666666666667</v>
      </c>
      <c r="D8" s="29">
        <f t="shared" si="2"/>
        <v>330.9583333333333</v>
      </c>
      <c r="E8" s="31">
        <f t="shared" si="3"/>
        <v>351.375</v>
      </c>
      <c r="F8" s="29">
        <f t="shared" si="4"/>
        <v>1357.861111111111</v>
      </c>
      <c r="G8" s="42"/>
    </row>
    <row r="9" spans="1:7" ht="15" customHeight="1">
      <c r="A9" s="39">
        <v>10.5</v>
      </c>
      <c r="B9" s="40">
        <f t="shared" si="0"/>
        <v>331.9791666666667</v>
      </c>
      <c r="C9" s="39">
        <f t="shared" si="1"/>
        <v>339.125</v>
      </c>
      <c r="D9" s="39">
        <f t="shared" si="2"/>
        <v>328.40625</v>
      </c>
      <c r="E9" s="41">
        <f t="shared" si="3"/>
        <v>349.84375</v>
      </c>
      <c r="F9" s="39">
        <f t="shared" si="4"/>
        <v>1349.3541666666667</v>
      </c>
      <c r="G9" s="42"/>
    </row>
    <row r="10" spans="1:7" ht="15" customHeight="1">
      <c r="A10" s="39">
        <v>11</v>
      </c>
      <c r="B10" s="40">
        <f t="shared" si="0"/>
        <v>329.59722222222223</v>
      </c>
      <c r="C10" s="39">
        <f t="shared" si="1"/>
        <v>337.0833333333333</v>
      </c>
      <c r="D10" s="39">
        <f t="shared" si="2"/>
        <v>325.8541666666667</v>
      </c>
      <c r="E10" s="41">
        <f t="shared" si="3"/>
        <v>348.3125</v>
      </c>
      <c r="F10" s="39">
        <f t="shared" si="4"/>
        <v>1340.8472222222222</v>
      </c>
      <c r="G10" s="42"/>
    </row>
    <row r="11" spans="1:7" ht="15" customHeight="1">
      <c r="A11" s="39">
        <v>11.5</v>
      </c>
      <c r="B11" s="40">
        <f t="shared" si="0"/>
        <v>327.21527777777777</v>
      </c>
      <c r="C11" s="39">
        <f t="shared" si="1"/>
        <v>335.0416666666667</v>
      </c>
      <c r="D11" s="39">
        <f t="shared" si="2"/>
        <v>323.3020833333333</v>
      </c>
      <c r="E11" s="41">
        <f t="shared" si="3"/>
        <v>346.78125</v>
      </c>
      <c r="F11" s="39">
        <f t="shared" si="4"/>
        <v>1332.3402777777778</v>
      </c>
      <c r="G11" s="42"/>
    </row>
    <row r="12" spans="1:7" ht="15" customHeight="1">
      <c r="A12" s="39">
        <v>12</v>
      </c>
      <c r="B12" s="40">
        <f t="shared" si="0"/>
        <v>324.8333333333333</v>
      </c>
      <c r="C12" s="39">
        <f t="shared" si="1"/>
        <v>333</v>
      </c>
      <c r="D12" s="39">
        <f t="shared" si="2"/>
        <v>320.75</v>
      </c>
      <c r="E12" s="41">
        <f t="shared" si="3"/>
        <v>345.25</v>
      </c>
      <c r="F12" s="39">
        <f t="shared" si="4"/>
        <v>1323.8333333333333</v>
      </c>
      <c r="G12" s="42"/>
    </row>
    <row r="13" spans="1:7" ht="15" customHeight="1">
      <c r="A13" s="39">
        <v>12.5</v>
      </c>
      <c r="B13" s="40">
        <f t="shared" si="0"/>
        <v>322.4513888888889</v>
      </c>
      <c r="C13" s="39">
        <f t="shared" si="1"/>
        <v>330.9583333333333</v>
      </c>
      <c r="D13" s="39">
        <f t="shared" si="2"/>
        <v>318.1979166666667</v>
      </c>
      <c r="E13" s="41">
        <f t="shared" si="3"/>
        <v>343.71875</v>
      </c>
      <c r="F13" s="39">
        <f t="shared" si="4"/>
        <v>1315.326388888889</v>
      </c>
      <c r="G13" s="42"/>
    </row>
    <row r="14" spans="1:7" ht="15" customHeight="1">
      <c r="A14" s="29">
        <v>13</v>
      </c>
      <c r="B14" s="30">
        <f t="shared" si="0"/>
        <v>320.06944444444446</v>
      </c>
      <c r="C14" s="29">
        <f t="shared" si="1"/>
        <v>328.9166666666667</v>
      </c>
      <c r="D14" s="29">
        <f t="shared" si="2"/>
        <v>315.6458333333333</v>
      </c>
      <c r="E14" s="31">
        <f t="shared" si="3"/>
        <v>342.1875</v>
      </c>
      <c r="F14" s="29">
        <f t="shared" si="4"/>
        <v>1306.8194444444443</v>
      </c>
      <c r="G14" s="42"/>
    </row>
    <row r="15" spans="1:7" ht="15" customHeight="1">
      <c r="A15" s="39">
        <v>13.5</v>
      </c>
      <c r="B15" s="40">
        <f t="shared" si="0"/>
        <v>317.6875</v>
      </c>
      <c r="C15" s="39">
        <f t="shared" si="1"/>
        <v>326.875</v>
      </c>
      <c r="D15" s="39">
        <f t="shared" si="2"/>
        <v>313.09375</v>
      </c>
      <c r="E15" s="41">
        <f t="shared" si="3"/>
        <v>340.65625</v>
      </c>
      <c r="F15" s="39">
        <f t="shared" si="4"/>
        <v>1298.3125</v>
      </c>
      <c r="G15" s="42"/>
    </row>
    <row r="16" spans="1:7" ht="15" customHeight="1">
      <c r="A16" s="39">
        <v>14</v>
      </c>
      <c r="B16" s="40">
        <f t="shared" si="0"/>
        <v>315.30555555555554</v>
      </c>
      <c r="C16" s="39">
        <f t="shared" si="1"/>
        <v>324.8333333333333</v>
      </c>
      <c r="D16" s="39">
        <f t="shared" si="2"/>
        <v>310.54166666666663</v>
      </c>
      <c r="E16" s="41">
        <f t="shared" si="3"/>
        <v>339.125</v>
      </c>
      <c r="F16" s="39">
        <f t="shared" si="4"/>
        <v>1289.8055555555557</v>
      </c>
      <c r="G16" s="42"/>
    </row>
    <row r="17" spans="1:7" ht="15" customHeight="1">
      <c r="A17" s="39">
        <v>14.5</v>
      </c>
      <c r="B17" s="40">
        <f t="shared" si="0"/>
        <v>312.9236111111111</v>
      </c>
      <c r="C17" s="39">
        <f t="shared" si="1"/>
        <v>322.7916666666667</v>
      </c>
      <c r="D17" s="39">
        <f t="shared" si="2"/>
        <v>307.9895833333333</v>
      </c>
      <c r="E17" s="41">
        <f t="shared" si="3"/>
        <v>337.59375</v>
      </c>
      <c r="F17" s="39">
        <f t="shared" si="4"/>
        <v>1281.298611111111</v>
      </c>
      <c r="G17" s="42"/>
    </row>
    <row r="18" spans="1:7" ht="15" customHeight="1">
      <c r="A18" s="39">
        <v>15</v>
      </c>
      <c r="B18" s="40">
        <f t="shared" si="0"/>
        <v>310.5416666666667</v>
      </c>
      <c r="C18" s="39">
        <f t="shared" si="1"/>
        <v>320.75</v>
      </c>
      <c r="D18" s="39">
        <f t="shared" si="2"/>
        <v>305.4375</v>
      </c>
      <c r="E18" s="41">
        <f t="shared" si="3"/>
        <v>336.0625</v>
      </c>
      <c r="F18" s="39">
        <f t="shared" si="4"/>
        <v>1272.7916666666667</v>
      </c>
      <c r="G18" s="42"/>
    </row>
    <row r="19" spans="1:7" ht="15" customHeight="1">
      <c r="A19" s="39">
        <v>15.5</v>
      </c>
      <c r="B19" s="40">
        <f t="shared" si="0"/>
        <v>308.15972222222223</v>
      </c>
      <c r="C19" s="39">
        <f t="shared" si="1"/>
        <v>318.7083333333333</v>
      </c>
      <c r="D19" s="39">
        <f t="shared" si="2"/>
        <v>302.88541666666663</v>
      </c>
      <c r="E19" s="41">
        <f t="shared" si="3"/>
        <v>334.53125</v>
      </c>
      <c r="F19" s="39">
        <f t="shared" si="4"/>
        <v>1264.2847222222222</v>
      </c>
      <c r="G19" s="42"/>
    </row>
    <row r="20" spans="1:7" ht="15" customHeight="1">
      <c r="A20" s="29">
        <v>16</v>
      </c>
      <c r="B20" s="30">
        <f t="shared" si="0"/>
        <v>305.77777777777777</v>
      </c>
      <c r="C20" s="29">
        <f t="shared" si="1"/>
        <v>316.6666666666667</v>
      </c>
      <c r="D20" s="29">
        <f t="shared" si="2"/>
        <v>300.3333333333333</v>
      </c>
      <c r="E20" s="31">
        <f t="shared" si="3"/>
        <v>333</v>
      </c>
      <c r="F20" s="29">
        <f t="shared" si="4"/>
        <v>1255.7777777777778</v>
      </c>
      <c r="G20" s="42"/>
    </row>
    <row r="21" spans="1:7" ht="15" customHeight="1">
      <c r="A21" s="39">
        <v>16.5</v>
      </c>
      <c r="B21" s="40">
        <f t="shared" si="0"/>
        <v>303.3958333333333</v>
      </c>
      <c r="C21" s="39">
        <f t="shared" si="1"/>
        <v>314.625</v>
      </c>
      <c r="D21" s="39">
        <f t="shared" si="2"/>
        <v>297.78125</v>
      </c>
      <c r="E21" s="41">
        <f t="shared" si="3"/>
        <v>331.46875</v>
      </c>
      <c r="F21" s="39">
        <f t="shared" si="4"/>
        <v>1247.2708333333333</v>
      </c>
      <c r="G21" s="42"/>
    </row>
    <row r="22" spans="1:7" ht="15" customHeight="1">
      <c r="A22" s="39">
        <v>17</v>
      </c>
      <c r="B22" s="40">
        <f t="shared" si="0"/>
        <v>301.0138888888889</v>
      </c>
      <c r="C22" s="39">
        <f t="shared" si="1"/>
        <v>312.5833333333333</v>
      </c>
      <c r="D22" s="39">
        <f t="shared" si="2"/>
        <v>295.22916666666663</v>
      </c>
      <c r="E22" s="41">
        <f t="shared" si="3"/>
        <v>329.9375</v>
      </c>
      <c r="F22" s="39">
        <f t="shared" si="4"/>
        <v>1238.7638888888887</v>
      </c>
      <c r="G22" s="42"/>
    </row>
    <row r="23" spans="1:7" ht="15" customHeight="1">
      <c r="A23" s="39">
        <v>17.5</v>
      </c>
      <c r="B23" s="40">
        <f t="shared" si="0"/>
        <v>298.63194444444446</v>
      </c>
      <c r="C23" s="39">
        <f t="shared" si="1"/>
        <v>310.5416666666667</v>
      </c>
      <c r="D23" s="39">
        <f t="shared" si="2"/>
        <v>292.6770833333333</v>
      </c>
      <c r="E23" s="41">
        <f t="shared" si="3"/>
        <v>328.40625</v>
      </c>
      <c r="F23" s="39">
        <f t="shared" si="4"/>
        <v>1230.2569444444443</v>
      </c>
      <c r="G23" s="42"/>
    </row>
    <row r="24" spans="1:7" ht="15" customHeight="1">
      <c r="A24" s="39">
        <v>18</v>
      </c>
      <c r="B24" s="40">
        <f t="shared" si="0"/>
        <v>296.25</v>
      </c>
      <c r="C24" s="39">
        <f t="shared" si="1"/>
        <v>308.5</v>
      </c>
      <c r="D24" s="39">
        <f t="shared" si="2"/>
        <v>290.125</v>
      </c>
      <c r="E24" s="41">
        <f t="shared" si="3"/>
        <v>326.875</v>
      </c>
      <c r="F24" s="39">
        <f t="shared" si="4"/>
        <v>1221.75</v>
      </c>
      <c r="G24" s="42"/>
    </row>
    <row r="25" spans="1:7" ht="15" customHeight="1">
      <c r="A25" s="39">
        <v>18.5</v>
      </c>
      <c r="B25" s="40">
        <f t="shared" si="0"/>
        <v>293.86805555555554</v>
      </c>
      <c r="C25" s="39">
        <f t="shared" si="1"/>
        <v>306.4583333333333</v>
      </c>
      <c r="D25" s="39">
        <f t="shared" si="2"/>
        <v>287.57291666666663</v>
      </c>
      <c r="E25" s="41">
        <f t="shared" si="3"/>
        <v>325.34375</v>
      </c>
      <c r="F25" s="39">
        <f t="shared" si="4"/>
        <v>1213.2430555555557</v>
      </c>
      <c r="G25" s="42"/>
    </row>
    <row r="26" spans="1:7" ht="15" customHeight="1">
      <c r="A26" s="29">
        <v>19</v>
      </c>
      <c r="B26" s="30">
        <f t="shared" si="0"/>
        <v>291.4861111111111</v>
      </c>
      <c r="C26" s="29">
        <f t="shared" si="1"/>
        <v>304.4166666666667</v>
      </c>
      <c r="D26" s="29">
        <f t="shared" si="2"/>
        <v>285.0208333333333</v>
      </c>
      <c r="E26" s="31">
        <f t="shared" si="3"/>
        <v>323.8125</v>
      </c>
      <c r="F26" s="29">
        <f t="shared" si="4"/>
        <v>1204.736111111111</v>
      </c>
      <c r="G26" s="42"/>
    </row>
    <row r="27" spans="1:7" ht="15" customHeight="1">
      <c r="A27" s="39">
        <v>19.5</v>
      </c>
      <c r="B27" s="40">
        <f t="shared" si="0"/>
        <v>289.1041666666667</v>
      </c>
      <c r="C27" s="39">
        <f t="shared" si="1"/>
        <v>302.375</v>
      </c>
      <c r="D27" s="39">
        <f t="shared" si="2"/>
        <v>282.46875</v>
      </c>
      <c r="E27" s="41">
        <f t="shared" si="3"/>
        <v>322.28125</v>
      </c>
      <c r="F27" s="39">
        <f t="shared" si="4"/>
        <v>1196.2291666666667</v>
      </c>
      <c r="G27" s="42"/>
    </row>
    <row r="28" spans="1:7" ht="15" customHeight="1">
      <c r="A28" s="39">
        <v>20</v>
      </c>
      <c r="B28" s="40">
        <f t="shared" si="0"/>
        <v>286.72222222222223</v>
      </c>
      <c r="C28" s="39">
        <f t="shared" si="1"/>
        <v>300.3333333333333</v>
      </c>
      <c r="D28" s="39">
        <f t="shared" si="2"/>
        <v>279.91666666666663</v>
      </c>
      <c r="E28" s="41">
        <f t="shared" si="3"/>
        <v>320.75</v>
      </c>
      <c r="F28" s="39">
        <f t="shared" si="4"/>
        <v>1187.7222222222222</v>
      </c>
      <c r="G28" s="42"/>
    </row>
    <row r="29" spans="1:7" ht="15" customHeight="1">
      <c r="A29" s="39">
        <v>20.5</v>
      </c>
      <c r="B29" s="40">
        <f t="shared" si="0"/>
        <v>284.34027777777777</v>
      </c>
      <c r="C29" s="39">
        <f t="shared" si="1"/>
        <v>298.2916666666667</v>
      </c>
      <c r="D29" s="39">
        <f t="shared" si="2"/>
        <v>277.3645833333333</v>
      </c>
      <c r="E29" s="41">
        <f t="shared" si="3"/>
        <v>319.21875</v>
      </c>
      <c r="F29" s="39">
        <f t="shared" si="4"/>
        <v>1179.2152777777778</v>
      </c>
      <c r="G29" s="42"/>
    </row>
    <row r="30" spans="1:7" ht="15" customHeight="1">
      <c r="A30" s="39">
        <v>21</v>
      </c>
      <c r="B30" s="40">
        <f t="shared" si="0"/>
        <v>281.9583333333333</v>
      </c>
      <c r="C30" s="39">
        <f t="shared" si="1"/>
        <v>296.25</v>
      </c>
      <c r="D30" s="39">
        <f t="shared" si="2"/>
        <v>274.8125</v>
      </c>
      <c r="E30" s="41">
        <f t="shared" si="3"/>
        <v>317.6875</v>
      </c>
      <c r="F30" s="39">
        <f t="shared" si="4"/>
        <v>1170.7083333333333</v>
      </c>
      <c r="G30" s="42"/>
    </row>
    <row r="31" spans="1:7" ht="15" customHeight="1">
      <c r="A31" s="39">
        <v>21.5</v>
      </c>
      <c r="B31" s="40">
        <f t="shared" si="0"/>
        <v>279.57638888888886</v>
      </c>
      <c r="C31" s="39">
        <f t="shared" si="1"/>
        <v>294.2083333333333</v>
      </c>
      <c r="D31" s="39">
        <f t="shared" si="2"/>
        <v>272.26041666666663</v>
      </c>
      <c r="E31" s="41">
        <f t="shared" si="3"/>
        <v>316.15625</v>
      </c>
      <c r="F31" s="39">
        <f t="shared" si="4"/>
        <v>1162.2013888888887</v>
      </c>
      <c r="G31" s="42"/>
    </row>
    <row r="32" spans="1:7" ht="15" customHeight="1">
      <c r="A32" s="29">
        <v>22</v>
      </c>
      <c r="B32" s="30">
        <f t="shared" si="0"/>
        <v>277.19444444444446</v>
      </c>
      <c r="C32" s="29">
        <f t="shared" si="1"/>
        <v>292.1666666666667</v>
      </c>
      <c r="D32" s="29">
        <f t="shared" si="2"/>
        <v>269.7083333333333</v>
      </c>
      <c r="E32" s="31">
        <f t="shared" si="3"/>
        <v>314.625</v>
      </c>
      <c r="F32" s="29">
        <f t="shared" si="4"/>
        <v>1153.6944444444443</v>
      </c>
      <c r="G32" s="42"/>
    </row>
    <row r="33" spans="1:7" ht="15" customHeight="1">
      <c r="A33" s="39">
        <v>22.5</v>
      </c>
      <c r="B33" s="40">
        <f t="shared" si="0"/>
        <v>274.8125</v>
      </c>
      <c r="C33" s="39">
        <f t="shared" si="1"/>
        <v>290.125</v>
      </c>
      <c r="D33" s="39">
        <f t="shared" si="2"/>
        <v>267.15625</v>
      </c>
      <c r="E33" s="41">
        <f t="shared" si="3"/>
        <v>313.09375</v>
      </c>
      <c r="F33" s="39">
        <f t="shared" si="4"/>
        <v>1145.1875</v>
      </c>
      <c r="G33" s="42"/>
    </row>
    <row r="34" spans="1:7" ht="15" customHeight="1">
      <c r="A34" s="39">
        <v>23</v>
      </c>
      <c r="B34" s="40">
        <f t="shared" si="0"/>
        <v>272.43055555555554</v>
      </c>
      <c r="C34" s="39">
        <f t="shared" si="1"/>
        <v>288.0833333333333</v>
      </c>
      <c r="D34" s="39">
        <f t="shared" si="2"/>
        <v>264.60416666666663</v>
      </c>
      <c r="E34" s="41">
        <f t="shared" si="3"/>
        <v>311.5625</v>
      </c>
      <c r="F34" s="39">
        <f t="shared" si="4"/>
        <v>1136.6805555555557</v>
      </c>
      <c r="G34" s="42"/>
    </row>
    <row r="35" spans="1:7" ht="15" customHeight="1">
      <c r="A35" s="39">
        <v>23.5</v>
      </c>
      <c r="B35" s="40">
        <f t="shared" si="0"/>
        <v>270.0486111111111</v>
      </c>
      <c r="C35" s="39">
        <f t="shared" si="1"/>
        <v>286.0416666666667</v>
      </c>
      <c r="D35" s="39">
        <f t="shared" si="2"/>
        <v>262.0520833333333</v>
      </c>
      <c r="E35" s="41">
        <f t="shared" si="3"/>
        <v>310.03125</v>
      </c>
      <c r="F35" s="39">
        <f t="shared" si="4"/>
        <v>1128.173611111111</v>
      </c>
      <c r="G35" s="42"/>
    </row>
    <row r="36" spans="1:7" ht="15" customHeight="1">
      <c r="A36" s="39">
        <v>24</v>
      </c>
      <c r="B36" s="40">
        <f t="shared" si="0"/>
        <v>267.6666666666667</v>
      </c>
      <c r="C36" s="39">
        <f t="shared" si="1"/>
        <v>284</v>
      </c>
      <c r="D36" s="39">
        <f t="shared" si="2"/>
        <v>259.5</v>
      </c>
      <c r="E36" s="41">
        <f t="shared" si="3"/>
        <v>308.5</v>
      </c>
      <c r="F36" s="39">
        <f t="shared" si="4"/>
        <v>1119.6666666666667</v>
      </c>
      <c r="G36" s="42"/>
    </row>
    <row r="37" spans="1:7" ht="15" customHeight="1">
      <c r="A37" s="39">
        <v>24.5</v>
      </c>
      <c r="B37" s="40">
        <f t="shared" si="0"/>
        <v>265.28472222222223</v>
      </c>
      <c r="C37" s="39">
        <f t="shared" si="1"/>
        <v>281.9583333333333</v>
      </c>
      <c r="D37" s="39">
        <f t="shared" si="2"/>
        <v>256.94791666666663</v>
      </c>
      <c r="E37" s="41">
        <f t="shared" si="3"/>
        <v>306.96875</v>
      </c>
      <c r="F37" s="39">
        <f t="shared" si="4"/>
        <v>1111.1597222222222</v>
      </c>
      <c r="G37" s="42"/>
    </row>
    <row r="38" spans="1:7" ht="15" customHeight="1">
      <c r="A38" s="29">
        <v>25</v>
      </c>
      <c r="B38" s="30">
        <f t="shared" si="0"/>
        <v>262.90277777777777</v>
      </c>
      <c r="C38" s="29">
        <f t="shared" si="1"/>
        <v>279.9166666666667</v>
      </c>
      <c r="D38" s="29">
        <f t="shared" si="2"/>
        <v>254.39583333333331</v>
      </c>
      <c r="E38" s="31">
        <f t="shared" si="3"/>
        <v>305.4375</v>
      </c>
      <c r="F38" s="29">
        <f t="shared" si="4"/>
        <v>1102.6527777777778</v>
      </c>
      <c r="G38" s="42"/>
    </row>
    <row r="39" spans="1:7" ht="15" customHeight="1">
      <c r="A39" s="39">
        <v>25.5</v>
      </c>
      <c r="B39" s="40">
        <f t="shared" si="0"/>
        <v>260.5208333333333</v>
      </c>
      <c r="C39" s="39">
        <f t="shared" si="1"/>
        <v>277.875</v>
      </c>
      <c r="D39" s="39">
        <f t="shared" si="2"/>
        <v>251.84375</v>
      </c>
      <c r="E39" s="41">
        <f t="shared" si="3"/>
        <v>303.90625</v>
      </c>
      <c r="F39" s="39">
        <f t="shared" si="4"/>
        <v>1094.1458333333333</v>
      </c>
      <c r="G39" s="42"/>
    </row>
    <row r="40" spans="1:7" ht="15" customHeight="1">
      <c r="A40" s="39">
        <v>26</v>
      </c>
      <c r="B40" s="40">
        <f t="shared" si="0"/>
        <v>258.13888888888886</v>
      </c>
      <c r="C40" s="39">
        <f t="shared" si="1"/>
        <v>275.8333333333333</v>
      </c>
      <c r="D40" s="39">
        <f t="shared" si="2"/>
        <v>249.29166666666666</v>
      </c>
      <c r="E40" s="41">
        <f t="shared" si="3"/>
        <v>302.375</v>
      </c>
      <c r="F40" s="39">
        <f t="shared" si="4"/>
        <v>1085.6388888888887</v>
      </c>
      <c r="G40" s="42"/>
    </row>
    <row r="41" spans="1:7" ht="15" customHeight="1">
      <c r="A41" s="39">
        <v>26.5</v>
      </c>
      <c r="B41" s="40">
        <f t="shared" si="0"/>
        <v>255.75694444444446</v>
      </c>
      <c r="C41" s="39">
        <f t="shared" si="1"/>
        <v>273.7916666666667</v>
      </c>
      <c r="D41" s="39">
        <f t="shared" si="2"/>
        <v>246.73958333333331</v>
      </c>
      <c r="E41" s="41">
        <f t="shared" si="3"/>
        <v>300.84375</v>
      </c>
      <c r="F41" s="39">
        <f t="shared" si="4"/>
        <v>1077.1319444444443</v>
      </c>
      <c r="G41" s="42"/>
    </row>
    <row r="42" spans="1:7" ht="15" customHeight="1">
      <c r="A42" s="39">
        <v>27</v>
      </c>
      <c r="B42" s="40">
        <f t="shared" si="0"/>
        <v>253.375</v>
      </c>
      <c r="C42" s="39">
        <f t="shared" si="1"/>
        <v>271.75</v>
      </c>
      <c r="D42" s="39">
        <f t="shared" si="2"/>
        <v>244.1875</v>
      </c>
      <c r="E42" s="41">
        <f t="shared" si="3"/>
        <v>299.3125</v>
      </c>
      <c r="F42" s="39">
        <f t="shared" si="4"/>
        <v>1068.625</v>
      </c>
      <c r="G42" s="42"/>
    </row>
    <row r="43" spans="1:7" ht="15" customHeight="1">
      <c r="A43" s="39">
        <v>27.5</v>
      </c>
      <c r="B43" s="40">
        <f t="shared" si="0"/>
        <v>250.99305555555554</v>
      </c>
      <c r="C43" s="39">
        <f t="shared" si="1"/>
        <v>269.7083333333333</v>
      </c>
      <c r="D43" s="39">
        <f t="shared" si="2"/>
        <v>241.63541666666666</v>
      </c>
      <c r="E43" s="41">
        <f t="shared" si="3"/>
        <v>297.78125</v>
      </c>
      <c r="F43" s="39">
        <f t="shared" si="4"/>
        <v>1060.1180555555557</v>
      </c>
      <c r="G43" s="42"/>
    </row>
    <row r="44" spans="1:7" ht="15" customHeight="1">
      <c r="A44" s="29">
        <v>28</v>
      </c>
      <c r="B44" s="30">
        <f t="shared" si="0"/>
        <v>248.61111111111111</v>
      </c>
      <c r="C44" s="29">
        <f t="shared" si="1"/>
        <v>267.6666666666667</v>
      </c>
      <c r="D44" s="29">
        <f t="shared" si="2"/>
        <v>239.08333333333331</v>
      </c>
      <c r="E44" s="31">
        <f t="shared" si="3"/>
        <v>296.25</v>
      </c>
      <c r="F44" s="29">
        <f t="shared" si="4"/>
        <v>1051.611111111111</v>
      </c>
      <c r="G44" s="42"/>
    </row>
    <row r="45" spans="1:7" ht="15" customHeight="1">
      <c r="A45" s="39">
        <v>28.5</v>
      </c>
      <c r="B45" s="40">
        <f t="shared" si="0"/>
        <v>246.22916666666666</v>
      </c>
      <c r="C45" s="39">
        <f t="shared" si="1"/>
        <v>265.625</v>
      </c>
      <c r="D45" s="39">
        <f t="shared" si="2"/>
        <v>236.53125</v>
      </c>
      <c r="E45" s="41">
        <f t="shared" si="3"/>
        <v>294.71875</v>
      </c>
      <c r="F45" s="39">
        <f t="shared" si="4"/>
        <v>1043.1041666666665</v>
      </c>
      <c r="G45" s="42"/>
    </row>
    <row r="46" spans="1:7" ht="15" customHeight="1">
      <c r="A46" s="39">
        <v>29</v>
      </c>
      <c r="B46" s="40">
        <f t="shared" si="0"/>
        <v>243.8472222222222</v>
      </c>
      <c r="C46" s="39">
        <f t="shared" si="1"/>
        <v>263.5833333333333</v>
      </c>
      <c r="D46" s="39">
        <f t="shared" si="2"/>
        <v>233.97916666666666</v>
      </c>
      <c r="E46" s="41">
        <f t="shared" si="3"/>
        <v>293.1875</v>
      </c>
      <c r="F46" s="39">
        <f t="shared" si="4"/>
        <v>1034.5972222222222</v>
      </c>
      <c r="G46" s="42"/>
    </row>
    <row r="47" spans="1:7" ht="15" customHeight="1">
      <c r="A47" s="39">
        <v>29.5</v>
      </c>
      <c r="B47" s="40">
        <f t="shared" si="0"/>
        <v>241.46527777777777</v>
      </c>
      <c r="C47" s="39">
        <f t="shared" si="1"/>
        <v>261.5416666666667</v>
      </c>
      <c r="D47" s="39">
        <f t="shared" si="2"/>
        <v>231.42708333333331</v>
      </c>
      <c r="E47" s="41">
        <f t="shared" si="3"/>
        <v>291.65625</v>
      </c>
      <c r="F47" s="39">
        <f t="shared" si="4"/>
        <v>1026.0902777777778</v>
      </c>
      <c r="G47" s="42"/>
    </row>
    <row r="48" spans="1:7" ht="15" customHeight="1">
      <c r="A48" s="39">
        <v>30</v>
      </c>
      <c r="B48" s="40">
        <f t="shared" si="0"/>
        <v>239.08333333333334</v>
      </c>
      <c r="C48" s="39">
        <f t="shared" si="1"/>
        <v>259.5</v>
      </c>
      <c r="D48" s="39">
        <f t="shared" si="2"/>
        <v>228.875</v>
      </c>
      <c r="E48" s="41">
        <f t="shared" si="3"/>
        <v>290.125</v>
      </c>
      <c r="F48" s="39">
        <f t="shared" si="4"/>
        <v>1017.5833333333334</v>
      </c>
      <c r="G48" s="42"/>
    </row>
    <row r="49" spans="1:7" ht="15" customHeight="1">
      <c r="A49" s="39">
        <v>30.5</v>
      </c>
      <c r="B49" s="40">
        <f t="shared" si="0"/>
        <v>236.70138888888889</v>
      </c>
      <c r="C49" s="39">
        <f t="shared" si="1"/>
        <v>257.4583333333333</v>
      </c>
      <c r="D49" s="39">
        <f t="shared" si="2"/>
        <v>226.32291666666666</v>
      </c>
      <c r="E49" s="41">
        <f t="shared" si="3"/>
        <v>288.59375</v>
      </c>
      <c r="F49" s="39">
        <f t="shared" si="4"/>
        <v>1009.0763888888888</v>
      </c>
      <c r="G49" s="42"/>
    </row>
    <row r="50" spans="1:7" ht="15" customHeight="1">
      <c r="A50" s="29">
        <v>31</v>
      </c>
      <c r="B50" s="30">
        <f t="shared" si="0"/>
        <v>234.31944444444443</v>
      </c>
      <c r="C50" s="29">
        <f t="shared" si="1"/>
        <v>255.41666666666669</v>
      </c>
      <c r="D50" s="29">
        <f t="shared" si="2"/>
        <v>223.77083333333331</v>
      </c>
      <c r="E50" s="31">
        <f t="shared" si="3"/>
        <v>287.0625</v>
      </c>
      <c r="F50" s="29">
        <f t="shared" si="4"/>
        <v>1000.5694444444443</v>
      </c>
      <c r="G50" s="42"/>
    </row>
    <row r="51" spans="1:7" ht="15" customHeight="1">
      <c r="A51" s="39">
        <v>31.5</v>
      </c>
      <c r="B51" s="40">
        <f t="shared" si="0"/>
        <v>231.93749999999997</v>
      </c>
      <c r="C51" s="39">
        <f t="shared" si="1"/>
        <v>253.375</v>
      </c>
      <c r="D51" s="39">
        <f t="shared" si="2"/>
        <v>221.21875</v>
      </c>
      <c r="E51" s="41">
        <f t="shared" si="3"/>
        <v>285.53125</v>
      </c>
      <c r="F51" s="39">
        <f t="shared" si="4"/>
        <v>992.0625</v>
      </c>
      <c r="G51" s="42"/>
    </row>
    <row r="52" spans="1:7" ht="15" customHeight="1">
      <c r="A52" s="42"/>
      <c r="B52" s="43"/>
      <c r="C52" s="42"/>
      <c r="D52" s="42"/>
      <c r="E52" s="44"/>
      <c r="F52" s="42"/>
      <c r="G52" s="42"/>
    </row>
    <row r="53" spans="1:7" ht="15" customHeight="1">
      <c r="A53" s="42"/>
      <c r="B53" s="43"/>
      <c r="C53" s="42"/>
      <c r="D53" s="42"/>
      <c r="E53" s="44"/>
      <c r="F53" s="42"/>
      <c r="G53" s="42"/>
    </row>
    <row r="54" spans="1:7" ht="15" customHeight="1">
      <c r="A54" s="42"/>
      <c r="B54" s="43"/>
      <c r="C54" s="42"/>
      <c r="D54" s="42"/>
      <c r="E54" s="44"/>
      <c r="F54" s="42"/>
      <c r="G54" s="42"/>
    </row>
    <row r="55" spans="1:7" ht="15" customHeight="1">
      <c r="A55" s="42"/>
      <c r="B55" s="43"/>
      <c r="C55" s="42"/>
      <c r="D55" s="42"/>
      <c r="E55" s="44"/>
      <c r="F55" s="42"/>
      <c r="G55" s="42"/>
    </row>
    <row r="56" spans="1:7" ht="15" customHeight="1">
      <c r="A56" s="42"/>
      <c r="B56" s="43"/>
      <c r="C56" s="42"/>
      <c r="D56" s="42"/>
      <c r="E56" s="44"/>
      <c r="F56" s="42"/>
      <c r="G56" s="42"/>
    </row>
    <row r="57" spans="1:7" ht="15" customHeight="1">
      <c r="A57" s="42"/>
      <c r="B57" s="43"/>
      <c r="C57" s="42"/>
      <c r="D57" s="42"/>
      <c r="E57" s="44"/>
      <c r="F57" s="42"/>
      <c r="G57" s="42"/>
    </row>
    <row r="58" spans="1:7" ht="15" customHeight="1">
      <c r="A58" s="42"/>
      <c r="B58" s="43"/>
      <c r="C58" s="42"/>
      <c r="D58" s="42"/>
      <c r="E58" s="44"/>
      <c r="F58" s="42"/>
      <c r="G58" s="42"/>
    </row>
    <row r="59" spans="1:7" ht="15" customHeight="1">
      <c r="A59" s="42"/>
      <c r="B59" s="43"/>
      <c r="C59" s="42"/>
      <c r="D59" s="42"/>
      <c r="E59" s="44"/>
      <c r="F59" s="42"/>
      <c r="G59" s="42"/>
    </row>
    <row r="60" spans="1:7" ht="15" customHeight="1">
      <c r="A60" s="42"/>
      <c r="B60" s="43"/>
      <c r="C60" s="42"/>
      <c r="D60" s="42"/>
      <c r="E60" s="44"/>
      <c r="F60" s="42"/>
      <c r="G60" s="42"/>
    </row>
    <row r="61" spans="1:7" ht="15" customHeight="1">
      <c r="A61" s="42"/>
      <c r="B61" s="43"/>
      <c r="C61" s="42"/>
      <c r="D61" s="42"/>
      <c r="E61" s="44"/>
      <c r="F61" s="42"/>
      <c r="G61" s="42"/>
    </row>
    <row r="62" spans="1:7" ht="15" customHeight="1">
      <c r="A62" s="42"/>
      <c r="B62" s="43"/>
      <c r="C62" s="42"/>
      <c r="D62" s="42"/>
      <c r="E62" s="44"/>
      <c r="F62" s="42"/>
      <c r="G62" s="42"/>
    </row>
    <row r="63" spans="1:7" ht="15" customHeight="1">
      <c r="A63" s="42"/>
      <c r="B63" s="43"/>
      <c r="C63" s="42"/>
      <c r="D63" s="42"/>
      <c r="E63" s="44"/>
      <c r="F63" s="42"/>
      <c r="G63" s="42"/>
    </row>
    <row r="64" spans="1:7" ht="15" customHeight="1">
      <c r="A64" s="42"/>
      <c r="B64" s="43"/>
      <c r="C64" s="42"/>
      <c r="D64" s="42"/>
      <c r="E64" s="44"/>
      <c r="F64" s="42"/>
      <c r="G64" s="42"/>
    </row>
    <row r="65" spans="1:7" ht="15" customHeight="1">
      <c r="A65" s="42"/>
      <c r="B65" s="43"/>
      <c r="C65" s="42"/>
      <c r="D65" s="42"/>
      <c r="E65" s="44"/>
      <c r="F65" s="42"/>
      <c r="G65" s="42"/>
    </row>
    <row r="66" spans="1:7" ht="15" customHeight="1">
      <c r="A66" s="42"/>
      <c r="B66" s="43"/>
      <c r="C66" s="42"/>
      <c r="D66" s="42"/>
      <c r="E66" s="44"/>
      <c r="F66" s="42"/>
      <c r="G66" s="42"/>
    </row>
    <row r="67" spans="1:7" ht="15" customHeight="1">
      <c r="A67" s="42"/>
      <c r="B67" s="43"/>
      <c r="C67" s="42"/>
      <c r="D67" s="42"/>
      <c r="E67" s="44"/>
      <c r="F67" s="42"/>
      <c r="G67" s="42"/>
    </row>
    <row r="68" spans="1:7" ht="15" customHeight="1">
      <c r="A68" s="42"/>
      <c r="B68" s="43"/>
      <c r="C68" s="42"/>
      <c r="D68" s="42"/>
      <c r="E68" s="44"/>
      <c r="F68" s="42"/>
      <c r="G68" s="42"/>
    </row>
    <row r="69" spans="1:7" ht="15" customHeight="1">
      <c r="A69" s="42"/>
      <c r="B69" s="43"/>
      <c r="C69" s="42"/>
      <c r="D69" s="42"/>
      <c r="E69" s="44"/>
      <c r="F69" s="42"/>
      <c r="G69" s="42"/>
    </row>
    <row r="70" spans="1:7" ht="15" customHeight="1">
      <c r="A70" s="42"/>
      <c r="B70" s="43"/>
      <c r="C70" s="42"/>
      <c r="D70" s="42"/>
      <c r="E70" s="44"/>
      <c r="F70" s="42"/>
      <c r="G70" s="42"/>
    </row>
    <row r="71" spans="1:7" ht="15" customHeight="1">
      <c r="A71" s="42"/>
      <c r="B71" s="43"/>
      <c r="C71" s="42"/>
      <c r="D71" s="42"/>
      <c r="E71" s="44"/>
      <c r="F71" s="42"/>
      <c r="G71" s="42"/>
    </row>
    <row r="72" spans="1:7" ht="15" customHeight="1">
      <c r="A72" s="42"/>
      <c r="B72" s="43"/>
      <c r="C72" s="42"/>
      <c r="D72" s="42"/>
      <c r="E72" s="44"/>
      <c r="F72" s="42"/>
      <c r="G72" s="42"/>
    </row>
    <row r="73" spans="1:7" ht="15" customHeight="1">
      <c r="A73" s="42"/>
      <c r="B73" s="43"/>
      <c r="C73" s="42"/>
      <c r="D73" s="42"/>
      <c r="E73" s="44"/>
      <c r="F73" s="42"/>
      <c r="G73" s="42"/>
    </row>
    <row r="74" spans="1:7" ht="15" customHeight="1">
      <c r="A74" s="42"/>
      <c r="B74" s="43"/>
      <c r="C74" s="42"/>
      <c r="D74" s="42"/>
      <c r="E74" s="44"/>
      <c r="F74" s="42"/>
      <c r="G74" s="42"/>
    </row>
    <row r="75" spans="1:7" ht="15" customHeight="1">
      <c r="A75" s="42"/>
      <c r="B75" s="43"/>
      <c r="C75" s="42"/>
      <c r="D75" s="42"/>
      <c r="E75" s="44"/>
      <c r="F75" s="42"/>
      <c r="G75" s="42"/>
    </row>
    <row r="76" spans="1:7" ht="15" customHeight="1">
      <c r="A76" s="42"/>
      <c r="B76" s="43"/>
      <c r="C76" s="42"/>
      <c r="D76" s="42"/>
      <c r="E76" s="44"/>
      <c r="F76" s="42"/>
      <c r="G76" s="42"/>
    </row>
    <row r="77" spans="1:7" ht="15" customHeight="1">
      <c r="A77" s="42"/>
      <c r="B77" s="43"/>
      <c r="C77" s="42"/>
      <c r="D77" s="42"/>
      <c r="E77" s="44"/>
      <c r="F77" s="42"/>
      <c r="G77" s="42"/>
    </row>
    <row r="78" spans="1:7" ht="15" customHeight="1">
      <c r="A78" s="42"/>
      <c r="B78" s="43"/>
      <c r="C78" s="42"/>
      <c r="D78" s="42"/>
      <c r="E78" s="44"/>
      <c r="F78" s="42"/>
      <c r="G78" s="42"/>
    </row>
    <row r="79" spans="1:7" ht="15" customHeight="1">
      <c r="A79" s="42"/>
      <c r="B79" s="43"/>
      <c r="C79" s="42"/>
      <c r="D79" s="42"/>
      <c r="E79" s="44"/>
      <c r="F79" s="42"/>
      <c r="G79" s="42"/>
    </row>
    <row r="80" spans="1:7" ht="15" customHeight="1">
      <c r="A80" s="42"/>
      <c r="B80" s="43"/>
      <c r="C80" s="42"/>
      <c r="D80" s="42"/>
      <c r="E80" s="44"/>
      <c r="F80" s="42"/>
      <c r="G80" s="42"/>
    </row>
    <row r="81" spans="1:7" ht="15" customHeight="1">
      <c r="A81" s="42"/>
      <c r="B81" s="43"/>
      <c r="C81" s="42"/>
      <c r="D81" s="42"/>
      <c r="E81" s="44"/>
      <c r="F81" s="42"/>
      <c r="G81" s="42"/>
    </row>
    <row r="82" spans="1:7" ht="15" customHeight="1">
      <c r="A82" s="42"/>
      <c r="B82" s="43"/>
      <c r="C82" s="42"/>
      <c r="D82" s="42"/>
      <c r="E82" s="44"/>
      <c r="F82" s="42"/>
      <c r="G82" s="42"/>
    </row>
    <row r="83" spans="1:7" ht="15" customHeight="1">
      <c r="A83" s="42"/>
      <c r="B83" s="43"/>
      <c r="C83" s="42"/>
      <c r="D83" s="42"/>
      <c r="E83" s="44"/>
      <c r="F83" s="42"/>
      <c r="G83" s="42"/>
    </row>
    <row r="84" spans="1:7" ht="15" customHeight="1">
      <c r="A84" s="42"/>
      <c r="B84" s="43"/>
      <c r="C84" s="42"/>
      <c r="D84" s="42"/>
      <c r="E84" s="44"/>
      <c r="F84" s="42"/>
      <c r="G84" s="42"/>
    </row>
    <row r="85" spans="1:7" ht="15" customHeight="1">
      <c r="A85" s="42"/>
      <c r="B85" s="43"/>
      <c r="C85" s="42"/>
      <c r="D85" s="42"/>
      <c r="E85" s="44"/>
      <c r="F85" s="42"/>
      <c r="G85" s="42"/>
    </row>
    <row r="86" spans="1:7" ht="15" customHeight="1">
      <c r="A86" s="42"/>
      <c r="B86" s="43"/>
      <c r="C86" s="42"/>
      <c r="D86" s="42"/>
      <c r="E86" s="44"/>
      <c r="F86" s="42"/>
      <c r="G86" s="42"/>
    </row>
    <row r="87" spans="1:7" ht="15" customHeight="1">
      <c r="A87" s="42"/>
      <c r="B87" s="43"/>
      <c r="C87" s="42"/>
      <c r="D87" s="42"/>
      <c r="E87" s="44"/>
      <c r="F87" s="42"/>
      <c r="G87" s="42"/>
    </row>
    <row r="88" spans="1:7" ht="15" customHeight="1">
      <c r="A88" s="42"/>
      <c r="B88" s="43"/>
      <c r="C88" s="42"/>
      <c r="D88" s="42"/>
      <c r="E88" s="44"/>
      <c r="F88" s="42"/>
      <c r="G88" s="42"/>
    </row>
    <row r="89" spans="1:7" ht="15" customHeight="1">
      <c r="A89" s="42"/>
      <c r="B89" s="43"/>
      <c r="C89" s="42"/>
      <c r="D89" s="42"/>
      <c r="E89" s="44"/>
      <c r="F89" s="42"/>
      <c r="G89" s="42"/>
    </row>
    <row r="90" spans="1:7" ht="15" customHeight="1">
      <c r="A90" s="42"/>
      <c r="B90" s="43"/>
      <c r="C90" s="42"/>
      <c r="D90" s="42"/>
      <c r="E90" s="44"/>
      <c r="F90" s="42"/>
      <c r="G90" s="42"/>
    </row>
    <row r="91" spans="1:7" ht="15" customHeight="1">
      <c r="A91" s="42"/>
      <c r="B91" s="43"/>
      <c r="C91" s="42"/>
      <c r="D91" s="42"/>
      <c r="E91" s="44"/>
      <c r="F91" s="42"/>
      <c r="G91" s="42"/>
    </row>
    <row r="92" spans="1:7" ht="15" customHeight="1">
      <c r="A92" s="42"/>
      <c r="B92" s="43"/>
      <c r="C92" s="42"/>
      <c r="D92" s="42"/>
      <c r="E92" s="44"/>
      <c r="F92" s="42"/>
      <c r="G92" s="42"/>
    </row>
    <row r="93" spans="1:7" ht="15" customHeight="1">
      <c r="A93" s="42"/>
      <c r="B93" s="43"/>
      <c r="C93" s="42"/>
      <c r="D93" s="42"/>
      <c r="E93" s="44"/>
      <c r="F93" s="42"/>
      <c r="G93" s="42"/>
    </row>
    <row r="94" spans="1:7" ht="15" customHeight="1">
      <c r="A94" s="42"/>
      <c r="B94" s="43"/>
      <c r="C94" s="42"/>
      <c r="D94" s="42"/>
      <c r="E94" s="44"/>
      <c r="F94" s="42"/>
      <c r="G94" s="42"/>
    </row>
    <row r="95" spans="1:7" ht="15" customHeight="1">
      <c r="A95" s="42"/>
      <c r="B95" s="43"/>
      <c r="C95" s="42"/>
      <c r="D95" s="42"/>
      <c r="E95" s="44"/>
      <c r="F95" s="42"/>
      <c r="G95" s="42"/>
    </row>
    <row r="96" spans="1:7" ht="15" customHeight="1">
      <c r="A96" s="42"/>
      <c r="B96" s="43"/>
      <c r="C96" s="42"/>
      <c r="D96" s="42"/>
      <c r="E96" s="44"/>
      <c r="F96" s="42"/>
      <c r="G96" s="42"/>
    </row>
    <row r="97" spans="1:7" ht="15" customHeight="1">
      <c r="A97" s="42"/>
      <c r="B97" s="43"/>
      <c r="C97" s="42"/>
      <c r="D97" s="42"/>
      <c r="E97" s="44"/>
      <c r="F97" s="42"/>
      <c r="G97" s="42"/>
    </row>
    <row r="98" spans="1:7" ht="15" customHeight="1">
      <c r="A98" s="42"/>
      <c r="B98" s="43"/>
      <c r="C98" s="42"/>
      <c r="D98" s="42"/>
      <c r="E98" s="44"/>
      <c r="F98" s="42"/>
      <c r="G98" s="42"/>
    </row>
    <row r="99" spans="1:7" ht="15" customHeight="1">
      <c r="A99" s="42"/>
      <c r="B99" s="43"/>
      <c r="C99" s="42"/>
      <c r="D99" s="42"/>
      <c r="E99" s="44"/>
      <c r="F99" s="42"/>
      <c r="G99" s="42"/>
    </row>
    <row r="100" spans="1:7" ht="15" customHeight="1">
      <c r="A100" s="42"/>
      <c r="B100" s="43"/>
      <c r="C100" s="42"/>
      <c r="D100" s="42"/>
      <c r="E100" s="44"/>
      <c r="F100" s="42"/>
      <c r="G100" s="42"/>
    </row>
    <row r="101" spans="1:7" ht="15" customHeight="1">
      <c r="A101" s="42"/>
      <c r="B101" s="43"/>
      <c r="C101" s="42"/>
      <c r="D101" s="42"/>
      <c r="E101" s="44"/>
      <c r="F101" s="42"/>
      <c r="G101" s="42"/>
    </row>
    <row r="102" spans="1:7" ht="15" customHeight="1">
      <c r="A102" s="42"/>
      <c r="B102" s="43"/>
      <c r="C102" s="42"/>
      <c r="D102" s="42"/>
      <c r="E102" s="44"/>
      <c r="F102" s="42"/>
      <c r="G102" s="42"/>
    </row>
    <row r="103" spans="1:7" ht="15" customHeight="1">
      <c r="A103" s="42"/>
      <c r="B103" s="43"/>
      <c r="C103" s="42"/>
      <c r="D103" s="42"/>
      <c r="E103" s="44"/>
      <c r="F103" s="42"/>
      <c r="G103" s="42"/>
    </row>
    <row r="104" spans="1:7" ht="15" customHeight="1">
      <c r="A104" s="42"/>
      <c r="B104" s="43"/>
      <c r="C104" s="42"/>
      <c r="D104" s="42"/>
      <c r="E104" s="44"/>
      <c r="F104" s="42"/>
      <c r="G104" s="42"/>
    </row>
    <row r="105" spans="1:7" ht="15" customHeight="1">
      <c r="A105" s="42"/>
      <c r="B105" s="43"/>
      <c r="C105" s="42"/>
      <c r="D105" s="42"/>
      <c r="E105" s="44"/>
      <c r="F105" s="42"/>
      <c r="G105" s="42"/>
    </row>
    <row r="106" spans="1:7" ht="15" customHeight="1">
      <c r="A106" s="42"/>
      <c r="B106" s="43"/>
      <c r="C106" s="42"/>
      <c r="D106" s="42"/>
      <c r="E106" s="44"/>
      <c r="F106" s="42"/>
      <c r="G106" s="42"/>
    </row>
    <row r="107" spans="1:7" ht="15" customHeight="1">
      <c r="A107" s="42"/>
      <c r="B107" s="43"/>
      <c r="C107" s="42"/>
      <c r="D107" s="42"/>
      <c r="E107" s="44"/>
      <c r="F107" s="42"/>
      <c r="G107" s="42"/>
    </row>
    <row r="108" spans="1:7" ht="15" customHeight="1">
      <c r="A108" s="42"/>
      <c r="B108" s="43"/>
      <c r="C108" s="42"/>
      <c r="D108" s="42"/>
      <c r="E108" s="44"/>
      <c r="F108" s="42"/>
      <c r="G108" s="42"/>
    </row>
    <row r="109" spans="1:7" ht="15" customHeight="1">
      <c r="A109" s="42"/>
      <c r="B109" s="43"/>
      <c r="C109" s="42"/>
      <c r="D109" s="42"/>
      <c r="E109" s="44"/>
      <c r="F109" s="42"/>
      <c r="G109" s="42"/>
    </row>
    <row r="110" spans="1:7" ht="15" customHeight="1">
      <c r="A110" s="42"/>
      <c r="B110" s="43"/>
      <c r="C110" s="42"/>
      <c r="D110" s="42"/>
      <c r="E110" s="44"/>
      <c r="F110" s="42"/>
      <c r="G110" s="42"/>
    </row>
    <row r="111" spans="1:7" ht="15" customHeight="1">
      <c r="A111" s="42"/>
      <c r="B111" s="43"/>
      <c r="C111" s="42"/>
      <c r="D111" s="42"/>
      <c r="E111" s="44"/>
      <c r="F111" s="42"/>
      <c r="G111" s="42"/>
    </row>
    <row r="112" spans="1:7" ht="15" customHeight="1">
      <c r="A112" s="42"/>
      <c r="B112" s="43"/>
      <c r="C112" s="42"/>
      <c r="D112" s="42"/>
      <c r="E112" s="44"/>
      <c r="F112" s="42"/>
      <c r="G112" s="42"/>
    </row>
    <row r="113" spans="1:7" ht="15" customHeight="1">
      <c r="A113" s="42"/>
      <c r="B113" s="43"/>
      <c r="C113" s="42"/>
      <c r="D113" s="42"/>
      <c r="E113" s="44"/>
      <c r="F113" s="42"/>
      <c r="G113" s="42"/>
    </row>
    <row r="114" spans="1:7" ht="15" customHeight="1">
      <c r="A114" s="42"/>
      <c r="B114" s="43"/>
      <c r="C114" s="42"/>
      <c r="D114" s="42"/>
      <c r="E114" s="44"/>
      <c r="F114" s="42"/>
      <c r="G114" s="42"/>
    </row>
    <row r="115" spans="1:7" ht="15" customHeight="1">
      <c r="A115" s="42"/>
      <c r="B115" s="43"/>
      <c r="C115" s="42"/>
      <c r="D115" s="42"/>
      <c r="E115" s="44"/>
      <c r="F115" s="42"/>
      <c r="G115" s="42"/>
    </row>
    <row r="116" spans="1:7" ht="15" customHeight="1">
      <c r="A116" s="42"/>
      <c r="B116" s="43"/>
      <c r="C116" s="42"/>
      <c r="D116" s="42"/>
      <c r="E116" s="44"/>
      <c r="F116" s="42"/>
      <c r="G116" s="42"/>
    </row>
    <row r="117" spans="1:7" ht="15" customHeight="1">
      <c r="A117" s="42"/>
      <c r="B117" s="43"/>
      <c r="C117" s="42"/>
      <c r="D117" s="42"/>
      <c r="E117" s="44"/>
      <c r="F117" s="42"/>
      <c r="G117" s="42"/>
    </row>
    <row r="118" spans="1:7" ht="15" customHeight="1">
      <c r="A118" s="42"/>
      <c r="B118" s="43"/>
      <c r="C118" s="42"/>
      <c r="D118" s="42"/>
      <c r="E118" s="44"/>
      <c r="F118" s="42"/>
      <c r="G118" s="42"/>
    </row>
    <row r="119" spans="1:7" ht="15" customHeight="1">
      <c r="A119" s="42"/>
      <c r="B119" s="43"/>
      <c r="C119" s="42"/>
      <c r="D119" s="42"/>
      <c r="E119" s="44"/>
      <c r="F119" s="42"/>
      <c r="G119" s="42"/>
    </row>
    <row r="120" spans="1:7" ht="15" customHeight="1">
      <c r="A120" s="42"/>
      <c r="B120" s="43"/>
      <c r="C120" s="42"/>
      <c r="D120" s="42"/>
      <c r="E120" s="44"/>
      <c r="F120" s="42"/>
      <c r="G120" s="42"/>
    </row>
    <row r="121" spans="1:7" ht="15" customHeight="1">
      <c r="A121" s="42"/>
      <c r="B121" s="43"/>
      <c r="C121" s="42"/>
      <c r="D121" s="42"/>
      <c r="E121" s="44"/>
      <c r="F121" s="42"/>
      <c r="G121" s="42"/>
    </row>
    <row r="122" spans="1:7" ht="15" customHeight="1">
      <c r="A122" s="42"/>
      <c r="B122" s="43"/>
      <c r="C122" s="42"/>
      <c r="D122" s="42"/>
      <c r="E122" s="44"/>
      <c r="F122" s="42"/>
      <c r="G122" s="42"/>
    </row>
    <row r="123" spans="1:7" ht="15" customHeight="1">
      <c r="A123" s="42"/>
      <c r="B123" s="43"/>
      <c r="C123" s="42"/>
      <c r="D123" s="42"/>
      <c r="E123" s="44"/>
      <c r="F123" s="42"/>
      <c r="G123" s="42"/>
    </row>
    <row r="124" spans="1:7" ht="15" customHeight="1">
      <c r="A124" s="42"/>
      <c r="B124" s="43"/>
      <c r="C124" s="42"/>
      <c r="D124" s="42"/>
      <c r="E124" s="44"/>
      <c r="F124" s="42"/>
      <c r="G124" s="42"/>
    </row>
    <row r="125" spans="1:7" ht="15" customHeight="1">
      <c r="A125" s="42"/>
      <c r="B125" s="43"/>
      <c r="C125" s="42"/>
      <c r="D125" s="42"/>
      <c r="E125" s="44"/>
      <c r="F125" s="42"/>
      <c r="G125" s="42"/>
    </row>
    <row r="126" spans="1:7" ht="15" customHeight="1">
      <c r="A126" s="42"/>
      <c r="B126" s="43"/>
      <c r="C126" s="42"/>
      <c r="D126" s="42"/>
      <c r="E126" s="44"/>
      <c r="F126" s="42"/>
      <c r="G126" s="42"/>
    </row>
    <row r="127" spans="1:7" ht="15" customHeight="1">
      <c r="A127" s="42"/>
      <c r="B127" s="43"/>
      <c r="C127" s="42"/>
      <c r="D127" s="42"/>
      <c r="E127" s="44"/>
      <c r="F127" s="42"/>
      <c r="G127" s="42"/>
    </row>
    <row r="128" spans="1:7" ht="15" customHeight="1">
      <c r="A128" s="42"/>
      <c r="B128" s="43"/>
      <c r="C128" s="42"/>
      <c r="D128" s="42"/>
      <c r="E128" s="44"/>
      <c r="F128" s="42"/>
      <c r="G128" s="42"/>
    </row>
    <row r="129" spans="1:7" ht="15" customHeight="1">
      <c r="A129" s="42"/>
      <c r="B129" s="43"/>
      <c r="C129" s="42"/>
      <c r="D129" s="42"/>
      <c r="E129" s="44"/>
      <c r="F129" s="42"/>
      <c r="G129" s="42"/>
    </row>
    <row r="130" spans="1:7" ht="15" customHeight="1">
      <c r="A130" s="42"/>
      <c r="B130" s="43"/>
      <c r="C130" s="42"/>
      <c r="D130" s="42"/>
      <c r="E130" s="44"/>
      <c r="F130" s="42"/>
      <c r="G130" s="42"/>
    </row>
    <row r="131" spans="1:7" ht="15" customHeight="1">
      <c r="A131" s="42"/>
      <c r="B131" s="43"/>
      <c r="C131" s="42"/>
      <c r="D131" s="42"/>
      <c r="E131" s="44"/>
      <c r="F131" s="42"/>
      <c r="G131" s="42"/>
    </row>
    <row r="132" spans="1:7" ht="15" customHeight="1">
      <c r="A132" s="42"/>
      <c r="B132" s="43"/>
      <c r="C132" s="42"/>
      <c r="D132" s="42"/>
      <c r="E132" s="44"/>
      <c r="F132" s="42"/>
      <c r="G132" s="42"/>
    </row>
    <row r="133" spans="1:7" ht="15" customHeight="1">
      <c r="A133" s="42"/>
      <c r="B133" s="43"/>
      <c r="C133" s="42"/>
      <c r="D133" s="42"/>
      <c r="E133" s="44"/>
      <c r="F133" s="42"/>
      <c r="G133" s="42"/>
    </row>
    <row r="134" spans="1:7" ht="15" customHeight="1">
      <c r="A134" s="42"/>
      <c r="B134" s="43"/>
      <c r="C134" s="42"/>
      <c r="D134" s="42"/>
      <c r="E134" s="44"/>
      <c r="F134" s="42"/>
      <c r="G134" s="42"/>
    </row>
    <row r="135" spans="1:7" ht="15" customHeight="1">
      <c r="A135" s="42"/>
      <c r="B135" s="43"/>
      <c r="C135" s="42"/>
      <c r="D135" s="42"/>
      <c r="E135" s="44"/>
      <c r="F135" s="42"/>
      <c r="G135" s="42"/>
    </row>
    <row r="136" spans="1:7" ht="15" customHeight="1">
      <c r="A136" s="42"/>
      <c r="B136" s="43"/>
      <c r="C136" s="42"/>
      <c r="D136" s="42"/>
      <c r="E136" s="44"/>
      <c r="F136" s="42"/>
      <c r="G136" s="42"/>
    </row>
    <row r="137" spans="1:7" ht="15" customHeight="1">
      <c r="A137" s="42"/>
      <c r="B137" s="43"/>
      <c r="C137" s="42"/>
      <c r="D137" s="42"/>
      <c r="E137" s="44"/>
      <c r="F137" s="42"/>
      <c r="G137" s="42"/>
    </row>
    <row r="138" spans="1:7" ht="15" customHeight="1">
      <c r="A138" s="42"/>
      <c r="B138" s="43"/>
      <c r="C138" s="42"/>
      <c r="D138" s="42"/>
      <c r="E138" s="44"/>
      <c r="F138" s="42"/>
      <c r="G138" s="42"/>
    </row>
    <row r="139" spans="1:7" ht="15" customHeight="1">
      <c r="A139" s="42"/>
      <c r="B139" s="43"/>
      <c r="C139" s="42"/>
      <c r="D139" s="42"/>
      <c r="E139" s="44"/>
      <c r="F139" s="42"/>
      <c r="G139" s="42"/>
    </row>
    <row r="140" spans="1:7" ht="15" customHeight="1">
      <c r="A140" s="42"/>
      <c r="B140" s="43"/>
      <c r="C140" s="42"/>
      <c r="D140" s="42"/>
      <c r="E140" s="44"/>
      <c r="F140" s="42"/>
      <c r="G140" s="42"/>
    </row>
    <row r="141" spans="1:7" ht="15" customHeight="1">
      <c r="A141" s="42"/>
      <c r="B141" s="43"/>
      <c r="C141" s="42"/>
      <c r="D141" s="42"/>
      <c r="E141" s="44"/>
      <c r="F141" s="42"/>
      <c r="G141" s="42"/>
    </row>
    <row r="142" spans="1:7" ht="15" customHeight="1">
      <c r="A142" s="42"/>
      <c r="B142" s="43"/>
      <c r="C142" s="42"/>
      <c r="D142" s="42"/>
      <c r="E142" s="44"/>
      <c r="F142" s="42"/>
      <c r="G142" s="42"/>
    </row>
    <row r="143" spans="1:7" ht="15" customHeight="1">
      <c r="A143" s="42"/>
      <c r="B143" s="43"/>
      <c r="C143" s="42"/>
      <c r="D143" s="42"/>
      <c r="E143" s="44"/>
      <c r="F143" s="42"/>
      <c r="G143" s="42"/>
    </row>
    <row r="144" spans="1:7" ht="15" customHeight="1">
      <c r="A144" s="42"/>
      <c r="B144" s="43"/>
      <c r="C144" s="42"/>
      <c r="D144" s="42"/>
      <c r="E144" s="44"/>
      <c r="F144" s="42"/>
      <c r="G144" s="42"/>
    </row>
    <row r="145" spans="1:7" ht="15" customHeight="1">
      <c r="A145" s="42"/>
      <c r="B145" s="43"/>
      <c r="C145" s="42"/>
      <c r="D145" s="42"/>
      <c r="E145" s="44"/>
      <c r="F145" s="42"/>
      <c r="G145" s="42"/>
    </row>
    <row r="146" spans="1:7" ht="15" customHeight="1">
      <c r="A146" s="42"/>
      <c r="B146" s="43"/>
      <c r="C146" s="42"/>
      <c r="D146" s="42"/>
      <c r="E146" s="44"/>
      <c r="F146" s="42"/>
      <c r="G146" s="42"/>
    </row>
    <row r="147" spans="1:7" ht="15" customHeight="1">
      <c r="A147" s="42"/>
      <c r="B147" s="43"/>
      <c r="C147" s="42"/>
      <c r="D147" s="42"/>
      <c r="E147" s="44"/>
      <c r="F147" s="42"/>
      <c r="G147" s="42"/>
    </row>
    <row r="148" spans="1:7" ht="15" customHeight="1">
      <c r="A148" s="42"/>
      <c r="B148" s="43"/>
      <c r="C148" s="42"/>
      <c r="D148" s="42"/>
      <c r="E148" s="44"/>
      <c r="F148" s="42"/>
      <c r="G148" s="42"/>
    </row>
    <row r="149" spans="1:7" ht="15" customHeight="1">
      <c r="A149" s="42"/>
      <c r="B149" s="43"/>
      <c r="C149" s="42"/>
      <c r="D149" s="42"/>
      <c r="E149" s="44"/>
      <c r="F149" s="42"/>
      <c r="G149" s="42"/>
    </row>
    <row r="150" spans="1:7" ht="15" customHeight="1">
      <c r="A150" s="42"/>
      <c r="B150" s="43"/>
      <c r="C150" s="42"/>
      <c r="D150" s="42"/>
      <c r="E150" s="44"/>
      <c r="F150" s="42"/>
      <c r="G150" s="42"/>
    </row>
    <row r="151" spans="1:7" ht="15" customHeight="1">
      <c r="A151" s="42"/>
      <c r="B151" s="43"/>
      <c r="C151" s="42"/>
      <c r="D151" s="42"/>
      <c r="E151" s="44"/>
      <c r="F151" s="42"/>
      <c r="G151" s="42"/>
    </row>
    <row r="152" spans="1:7" ht="15" customHeight="1">
      <c r="A152" s="42"/>
      <c r="B152" s="43"/>
      <c r="C152" s="42"/>
      <c r="D152" s="42"/>
      <c r="E152" s="44"/>
      <c r="F152" s="42"/>
      <c r="G152" s="42"/>
    </row>
    <row r="153" spans="1:7" ht="15" customHeight="1">
      <c r="A153" s="42"/>
      <c r="B153" s="43"/>
      <c r="C153" s="42"/>
      <c r="D153" s="42"/>
      <c r="E153" s="44"/>
      <c r="F153" s="42"/>
      <c r="G153" s="42"/>
    </row>
    <row r="154" spans="1:7" ht="15" customHeight="1">
      <c r="A154" s="42"/>
      <c r="B154" s="43"/>
      <c r="C154" s="42"/>
      <c r="D154" s="42"/>
      <c r="E154" s="44"/>
      <c r="F154" s="42"/>
      <c r="G154" s="42"/>
    </row>
    <row r="155" spans="1:7" ht="15" customHeight="1">
      <c r="A155" s="42"/>
      <c r="B155" s="43"/>
      <c r="C155" s="42"/>
      <c r="D155" s="42"/>
      <c r="E155" s="44"/>
      <c r="F155" s="42"/>
      <c r="G155" s="42"/>
    </row>
    <row r="156" spans="1:7" ht="15" customHeight="1">
      <c r="A156" s="42"/>
      <c r="B156" s="43"/>
      <c r="C156" s="42"/>
      <c r="D156" s="42"/>
      <c r="E156" s="44"/>
      <c r="F156" s="42"/>
      <c r="G156" s="42"/>
    </row>
    <row r="157" spans="1:7" ht="15" customHeight="1">
      <c r="A157" s="42"/>
      <c r="B157" s="43"/>
      <c r="C157" s="42"/>
      <c r="D157" s="42"/>
      <c r="E157" s="44"/>
      <c r="F157" s="42"/>
      <c r="G157" s="42"/>
    </row>
    <row r="158" spans="1:7" ht="15" customHeight="1">
      <c r="A158" s="42"/>
      <c r="B158" s="43"/>
      <c r="C158" s="42"/>
      <c r="D158" s="42"/>
      <c r="E158" s="44"/>
      <c r="F158" s="42"/>
      <c r="G158" s="42"/>
    </row>
    <row r="159" spans="1:7" ht="15" customHeight="1">
      <c r="A159" s="42"/>
      <c r="B159" s="43"/>
      <c r="C159" s="42"/>
      <c r="D159" s="42"/>
      <c r="E159" s="44"/>
      <c r="F159" s="42"/>
      <c r="G159" s="42"/>
    </row>
    <row r="160" spans="1:7" ht="15" customHeight="1">
      <c r="A160" s="42"/>
      <c r="B160" s="43"/>
      <c r="C160" s="42"/>
      <c r="D160" s="42"/>
      <c r="E160" s="44"/>
      <c r="F160" s="42"/>
      <c r="G160" s="42"/>
    </row>
    <row r="161" spans="1:7" ht="15" customHeight="1">
      <c r="A161" s="42"/>
      <c r="B161" s="43"/>
      <c r="C161" s="42"/>
      <c r="D161" s="42"/>
      <c r="E161" s="44"/>
      <c r="F161" s="42"/>
      <c r="G161" s="42"/>
    </row>
    <row r="162" spans="1:7" ht="15" customHeight="1">
      <c r="A162" s="42"/>
      <c r="B162" s="43"/>
      <c r="C162" s="42"/>
      <c r="D162" s="42"/>
      <c r="E162" s="44"/>
      <c r="F162" s="42"/>
      <c r="G162" s="42"/>
    </row>
    <row r="163" spans="1:7" ht="15" customHeight="1">
      <c r="A163" s="42"/>
      <c r="B163" s="43"/>
      <c r="C163" s="42"/>
      <c r="D163" s="42"/>
      <c r="E163" s="44"/>
      <c r="F163" s="42"/>
      <c r="G163" s="42"/>
    </row>
    <row r="164" spans="1:7" ht="15" customHeight="1">
      <c r="A164" s="42"/>
      <c r="B164" s="43"/>
      <c r="C164" s="42"/>
      <c r="D164" s="42"/>
      <c r="E164" s="44"/>
      <c r="F164" s="42"/>
      <c r="G164" s="42"/>
    </row>
    <row r="165" spans="1:7" ht="15" customHeight="1">
      <c r="A165" s="42"/>
      <c r="B165" s="43"/>
      <c r="C165" s="42"/>
      <c r="D165" s="42"/>
      <c r="E165" s="44"/>
      <c r="F165" s="42"/>
      <c r="G165" s="42"/>
    </row>
    <row r="166" spans="1:7" ht="15" customHeight="1">
      <c r="A166" s="42"/>
      <c r="B166" s="43"/>
      <c r="C166" s="42"/>
      <c r="D166" s="42"/>
      <c r="E166" s="44"/>
      <c r="F166" s="42"/>
      <c r="G166" s="42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2012-12-27T08:43:56Z</cp:lastPrinted>
  <dcterms:created xsi:type="dcterms:W3CDTF">2012-12-09T11:04:09Z</dcterms:created>
  <dcterms:modified xsi:type="dcterms:W3CDTF">2012-12-31T14:02:41Z</dcterms:modified>
  <cp:category/>
  <cp:version/>
  <cp:contentType/>
  <cp:contentStatus/>
</cp:coreProperties>
</file>